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0 IT + Medical Ins. + Doc. Expiry\03 Document Expiry\"/>
    </mc:Choice>
  </mc:AlternateContent>
  <bookViews>
    <workbookView xWindow="0" yWindow="0" windowWidth="20730" windowHeight="11760"/>
  </bookViews>
  <sheets>
    <sheet name="Sheet1" sheetId="1" r:id="rId1"/>
  </sheets>
  <definedNames>
    <definedName name="_xlnm._FilterDatabase" localSheetId="0" hidden="1">Sheet1!$A$2:$K$42</definedName>
  </definedNames>
  <calcPr calcId="152511"/>
</workbook>
</file>

<file path=xl/calcChain.xml><?xml version="1.0" encoding="utf-8"?>
<calcChain xmlns="http://schemas.openxmlformats.org/spreadsheetml/2006/main">
  <c r="I47" i="1" l="1"/>
  <c r="H46" i="1"/>
  <c r="I48" i="1"/>
  <c r="H3" i="1" l="1"/>
  <c r="H26" i="1" l="1"/>
  <c r="H18" i="1" l="1"/>
  <c r="H7" i="1"/>
  <c r="H24" i="1"/>
  <c r="H16" i="1" l="1"/>
  <c r="H43" i="1"/>
  <c r="H21" i="1"/>
  <c r="H29" i="1"/>
  <c r="H19" i="1"/>
  <c r="H15" i="1"/>
  <c r="H17" i="1"/>
  <c r="D49" i="1"/>
  <c r="I46" i="1" s="1"/>
  <c r="J46" i="1" s="1"/>
  <c r="H8" i="1"/>
  <c r="H20" i="1"/>
  <c r="H4" i="1"/>
  <c r="H22" i="1"/>
  <c r="H25" i="1"/>
  <c r="H45" i="1"/>
  <c r="H44" i="1"/>
  <c r="H14" i="1"/>
  <c r="H11" i="1"/>
  <c r="H10" i="1"/>
  <c r="H9" i="1"/>
  <c r="H13" i="1"/>
  <c r="H12" i="1"/>
  <c r="H6" i="1"/>
  <c r="H5" i="1"/>
  <c r="H23" i="1"/>
  <c r="I18" i="1" l="1"/>
  <c r="J18" i="1" s="1"/>
  <c r="I43" i="1"/>
  <c r="J43" i="1" s="1"/>
  <c r="I7" i="1"/>
  <c r="J7" i="1" s="1"/>
  <c r="I17" i="1"/>
  <c r="J17" i="1" s="1"/>
  <c r="I45" i="1"/>
  <c r="J45" i="1" s="1"/>
  <c r="I44" i="1"/>
  <c r="I26" i="1"/>
  <c r="J26" i="1" s="1"/>
  <c r="I3" i="1"/>
  <c r="I23" i="1"/>
  <c r="J23" i="1" s="1"/>
  <c r="I24" i="1"/>
  <c r="I20" i="1"/>
  <c r="J20" i="1" s="1"/>
  <c r="I22" i="1"/>
  <c r="J22" i="1" s="1"/>
  <c r="I19" i="1"/>
  <c r="J19" i="1" s="1"/>
  <c r="I11" i="1"/>
  <c r="J11" i="1" s="1"/>
  <c r="I16" i="1"/>
  <c r="J16" i="1" s="1"/>
  <c r="I14" i="1"/>
  <c r="J14" i="1" s="1"/>
  <c r="I15" i="1"/>
  <c r="J15" i="1" s="1"/>
  <c r="I9" i="1"/>
  <c r="J9" i="1" s="1"/>
  <c r="I10" i="1"/>
  <c r="J10" i="1" s="1"/>
  <c r="I6" i="1"/>
  <c r="J6" i="1" s="1"/>
  <c r="I5" i="1"/>
  <c r="I8" i="1"/>
  <c r="I4" i="1"/>
  <c r="J4" i="1" s="1"/>
  <c r="I29" i="1"/>
  <c r="I12" i="1"/>
  <c r="J12" i="1" s="1"/>
  <c r="I13" i="1"/>
  <c r="I25" i="1"/>
  <c r="I21" i="1"/>
  <c r="J21" i="1" s="1"/>
  <c r="J24" i="1" l="1"/>
  <c r="J3" i="1"/>
  <c r="J13" i="1"/>
  <c r="J29" i="1"/>
  <c r="J25" i="1"/>
  <c r="J5" i="1"/>
  <c r="J8" i="1"/>
</calcChain>
</file>

<file path=xl/sharedStrings.xml><?xml version="1.0" encoding="utf-8"?>
<sst xmlns="http://schemas.openxmlformats.org/spreadsheetml/2006/main" count="121" uniqueCount="70">
  <si>
    <t>RCXI51</t>
  </si>
  <si>
    <t>438/01648</t>
  </si>
  <si>
    <t>T/F</t>
  </si>
  <si>
    <t>No</t>
  </si>
  <si>
    <t>Facility Name</t>
  </si>
  <si>
    <t>Site</t>
  </si>
  <si>
    <t>Document Type</t>
  </si>
  <si>
    <t xml:space="preserve">Number </t>
  </si>
  <si>
    <t>Expiry Date Eng</t>
  </si>
  <si>
    <t>Days left</t>
  </si>
  <si>
    <t xml:space="preserve">Expiry Date Hijri </t>
  </si>
  <si>
    <t>C R
Commercial Register</t>
  </si>
  <si>
    <t>Al Khobar King Fahd Street</t>
  </si>
  <si>
    <t>al khobar king Fahd street</t>
  </si>
  <si>
    <t>Khobar King Khalid Street</t>
  </si>
  <si>
    <t xml:space="preserve">Temporary Civil Defense License </t>
  </si>
  <si>
    <t>Al khobar shamalia</t>
  </si>
  <si>
    <t>Baldiya license</t>
  </si>
  <si>
    <t>Contractors classification certificate</t>
  </si>
  <si>
    <t>Bayouni TRADING &amp; CONTRACTING</t>
  </si>
  <si>
    <t xml:space="preserve">
License of the Commission for Visual Media</t>
  </si>
  <si>
    <t>Commercial Register &amp; Other License</t>
  </si>
  <si>
    <t>BayouniTrading &amp; Security Contracting</t>
  </si>
  <si>
    <t xml:space="preserve">
Civil Defense License</t>
  </si>
  <si>
    <t>Khobar King Saud Street</t>
  </si>
  <si>
    <t>Civil Defense License</t>
  </si>
  <si>
    <t>Dammam showroom</t>
  </si>
  <si>
    <t>CR Commercial license</t>
  </si>
  <si>
    <t>Civil Defense Statement</t>
  </si>
  <si>
    <t>Riyadh Al Faisaliah</t>
  </si>
  <si>
    <t xml:space="preserve">Khobar King Khalid Street
</t>
  </si>
  <si>
    <t>BAYOUNI TRADING &amp; CONTRACTING</t>
  </si>
  <si>
    <t>Certificate of Zakat</t>
  </si>
  <si>
    <t>Riyadh Khaled Ibn Walid Street</t>
  </si>
  <si>
    <t xml:space="preserve">Riydah khaled Ibn Walid Street </t>
  </si>
  <si>
    <t xml:space="preserve">
Civil Defense License </t>
  </si>
  <si>
    <t>Note</t>
  </si>
  <si>
    <t>Baldiya licenses</t>
  </si>
  <si>
    <t>BAYOUNI ALARM SYSTEM</t>
  </si>
  <si>
    <t>Bayouni Sanitaryware</t>
  </si>
  <si>
    <t>City</t>
  </si>
  <si>
    <t xml:space="preserve">
Commercial Register</t>
  </si>
  <si>
    <t>Al Khobar</t>
  </si>
  <si>
    <t>DAMMAM</t>
  </si>
  <si>
    <t>RIYADH</t>
  </si>
  <si>
    <t>*</t>
  </si>
  <si>
    <t xml:space="preserve">Baldiya license     </t>
  </si>
  <si>
    <t>Baldiya License</t>
  </si>
  <si>
    <t>3</t>
  </si>
  <si>
    <t>6</t>
  </si>
  <si>
    <t>Not Issued</t>
  </si>
  <si>
    <t>Note issued</t>
  </si>
  <si>
    <t>Bayouni Sanitaryware
صحية الرياض</t>
  </si>
  <si>
    <t>Bayouni Sanitaryware
صحية الدمام</t>
  </si>
  <si>
    <t>Bayouni Sanitaryware
صحية الخبر</t>
  </si>
  <si>
    <t>Bayouni Security Solutions Est
الحلول الأمنية</t>
  </si>
  <si>
    <t>Arabian East Energy 
طاقة الشرق</t>
  </si>
  <si>
    <t>BAYOUNI CONTRACTING
بايوني للمقاولات</t>
  </si>
  <si>
    <t>BAYOUNI ALARM SYSTEM
أجهزة الإنذار</t>
  </si>
  <si>
    <t>Bayouni Information Technology
تقنية المعلومات</t>
  </si>
  <si>
    <t xml:space="preserve">* RENEW LATER </t>
  </si>
  <si>
    <t xml:space="preserve">RENEW LATER  </t>
  </si>
  <si>
    <t>Al Khobar Jarir Books store</t>
  </si>
  <si>
    <t>2-000421695-42</t>
  </si>
  <si>
    <t>2-000217574-42</t>
  </si>
  <si>
    <t>2-000127587-42</t>
  </si>
  <si>
    <t>9</t>
  </si>
  <si>
    <t>Al hasa</t>
  </si>
  <si>
    <t xml:space="preserve">
</t>
  </si>
  <si>
    <t xml:space="preserve">Bayouni Sanitaryware
 صحية الأحساء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</si>
</sst>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970000]B2dd/mm/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.5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/>
    <xf numFmtId="164" fontId="0" fillId="0" borderId="2" xfId="0" applyNumberFormat="1" applyBorder="1"/>
    <xf numFmtId="0" fontId="1" fillId="3" borderId="2" xfId="0" applyFont="1" applyFill="1" applyBorder="1" applyAlignment="1">
      <alignment vertical="center"/>
    </xf>
    <xf numFmtId="0" fontId="0" fillId="2" borderId="1" xfId="0" applyFont="1" applyFill="1" applyBorder="1"/>
    <xf numFmtId="0" fontId="0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Font="1" applyBorder="1"/>
    <xf numFmtId="0" fontId="0" fillId="0" borderId="0" xfId="0" applyFont="1"/>
    <xf numFmtId="0" fontId="0" fillId="2" borderId="2" xfId="0" applyFont="1" applyFill="1" applyBorder="1" applyAlignment="1">
      <alignment horizontal="right"/>
    </xf>
    <xf numFmtId="0" fontId="0" fillId="0" borderId="2" xfId="0" applyFont="1" applyFill="1" applyBorder="1" applyAlignment="1">
      <alignment horizontal="right"/>
    </xf>
    <xf numFmtId="0" fontId="0" fillId="0" borderId="2" xfId="0" applyFont="1" applyFill="1" applyBorder="1" applyAlignment="1">
      <alignment horizontal="right" vertical="center" wrapText="1"/>
    </xf>
    <xf numFmtId="0" fontId="0" fillId="2" borderId="2" xfId="0" applyFont="1" applyFill="1" applyBorder="1" applyAlignment="1">
      <alignment horizontal="right" vertical="center" wrapText="1"/>
    </xf>
    <xf numFmtId="0" fontId="0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14" fontId="0" fillId="0" borderId="0" xfId="0" applyNumberFormat="1"/>
    <xf numFmtId="0" fontId="1" fillId="0" borderId="2" xfId="0" applyNumberFormat="1" applyFont="1" applyFill="1" applyBorder="1"/>
    <xf numFmtId="0" fontId="1" fillId="0" borderId="2" xfId="0" applyNumberFormat="1" applyFon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6" borderId="2" xfId="0" applyNumberFormat="1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wrapText="1"/>
    </xf>
    <xf numFmtId="0" fontId="4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 wrapText="1"/>
    </xf>
    <xf numFmtId="0" fontId="1" fillId="8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1" fontId="0" fillId="0" borderId="2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14" fontId="8" fillId="9" borderId="1" xfId="0" applyNumberFormat="1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 wrapText="1"/>
    </xf>
    <xf numFmtId="0" fontId="8" fillId="10" borderId="2" xfId="0" applyFont="1" applyFill="1" applyBorder="1" applyAlignment="1">
      <alignment horizontal="center" wrapText="1"/>
    </xf>
    <xf numFmtId="0" fontId="8" fillId="10" borderId="2" xfId="0" applyFont="1" applyFill="1" applyBorder="1" applyAlignment="1">
      <alignment horizontal="center"/>
    </xf>
    <xf numFmtId="164" fontId="8" fillId="10" borderId="2" xfId="0" applyNumberFormat="1" applyFont="1" applyFill="1" applyBorder="1" applyAlignment="1">
      <alignment horizontal="center"/>
    </xf>
    <xf numFmtId="14" fontId="8" fillId="10" borderId="1" xfId="0" applyNumberFormat="1" applyFont="1" applyFill="1" applyBorder="1" applyAlignment="1">
      <alignment horizontal="center"/>
    </xf>
    <xf numFmtId="0" fontId="8" fillId="10" borderId="2" xfId="0" applyNumberFormat="1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 wrapText="1"/>
    </xf>
    <xf numFmtId="1" fontId="8" fillId="10" borderId="2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164" fontId="8" fillId="3" borderId="2" xfId="0" applyNumberFormat="1" applyFont="1" applyFill="1" applyBorder="1" applyAlignment="1">
      <alignment horizontal="center"/>
    </xf>
    <xf numFmtId="14" fontId="8" fillId="3" borderId="1" xfId="0" applyNumberFormat="1" applyFont="1" applyFill="1" applyBorder="1" applyAlignment="1">
      <alignment horizontal="center"/>
    </xf>
    <xf numFmtId="0" fontId="8" fillId="3" borderId="2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wrapText="1"/>
    </xf>
    <xf numFmtId="0" fontId="8" fillId="11" borderId="2" xfId="0" applyFont="1" applyFill="1" applyBorder="1" applyAlignment="1">
      <alignment horizontal="center"/>
    </xf>
    <xf numFmtId="164" fontId="8" fillId="11" borderId="2" xfId="0" applyNumberFormat="1" applyFont="1" applyFill="1" applyBorder="1" applyAlignment="1">
      <alignment horizontal="center"/>
    </xf>
    <xf numFmtId="14" fontId="8" fillId="11" borderId="1" xfId="0" applyNumberFormat="1" applyFont="1" applyFill="1" applyBorder="1" applyAlignment="1">
      <alignment horizontal="center"/>
    </xf>
    <xf numFmtId="0" fontId="8" fillId="11" borderId="2" xfId="0" applyNumberFormat="1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/>
    </xf>
    <xf numFmtId="1" fontId="8" fillId="11" borderId="2" xfId="0" applyNumberFormat="1" applyFont="1" applyFill="1" applyBorder="1" applyAlignment="1">
      <alignment horizontal="center"/>
    </xf>
    <xf numFmtId="0" fontId="8" fillId="12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/>
    </xf>
    <xf numFmtId="0" fontId="8" fillId="12" borderId="2" xfId="0" applyFont="1" applyFill="1" applyBorder="1" applyAlignment="1">
      <alignment horizontal="center"/>
    </xf>
    <xf numFmtId="164" fontId="8" fillId="12" borderId="2" xfId="0" applyNumberFormat="1" applyFont="1" applyFill="1" applyBorder="1" applyAlignment="1">
      <alignment horizontal="center"/>
    </xf>
    <xf numFmtId="14" fontId="8" fillId="12" borderId="1" xfId="0" applyNumberFormat="1" applyFont="1" applyFill="1" applyBorder="1" applyAlignment="1">
      <alignment horizontal="center"/>
    </xf>
    <xf numFmtId="0" fontId="8" fillId="12" borderId="2" xfId="0" applyNumberFormat="1" applyFont="1" applyFill="1" applyBorder="1" applyAlignment="1">
      <alignment horizontal="center"/>
    </xf>
    <xf numFmtId="0" fontId="8" fillId="12" borderId="1" xfId="0" applyFont="1" applyFill="1" applyBorder="1" applyAlignment="1">
      <alignment horizontal="center" wrapText="1"/>
    </xf>
    <xf numFmtId="0" fontId="8" fillId="13" borderId="1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wrapText="1"/>
    </xf>
    <xf numFmtId="0" fontId="8" fillId="13" borderId="2" xfId="0" applyFont="1" applyFill="1" applyBorder="1" applyAlignment="1">
      <alignment horizontal="center"/>
    </xf>
    <xf numFmtId="164" fontId="8" fillId="13" borderId="2" xfId="0" applyNumberFormat="1" applyFont="1" applyFill="1" applyBorder="1" applyAlignment="1">
      <alignment horizontal="center"/>
    </xf>
    <xf numFmtId="14" fontId="8" fillId="13" borderId="1" xfId="0" applyNumberFormat="1" applyFont="1" applyFill="1" applyBorder="1" applyAlignment="1">
      <alignment horizontal="center"/>
    </xf>
    <xf numFmtId="0" fontId="8" fillId="13" borderId="2" xfId="0" applyNumberFormat="1" applyFont="1" applyFill="1" applyBorder="1" applyAlignment="1">
      <alignment horizontal="center"/>
    </xf>
    <xf numFmtId="0" fontId="8" fillId="14" borderId="1" xfId="0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center" wrapText="1"/>
    </xf>
    <xf numFmtId="0" fontId="8" fillId="14" borderId="2" xfId="0" applyFont="1" applyFill="1" applyBorder="1" applyAlignment="1">
      <alignment horizontal="center"/>
    </xf>
    <xf numFmtId="164" fontId="8" fillId="14" borderId="2" xfId="0" applyNumberFormat="1" applyFont="1" applyFill="1" applyBorder="1" applyAlignment="1">
      <alignment horizontal="center"/>
    </xf>
    <xf numFmtId="14" fontId="8" fillId="14" borderId="1" xfId="0" applyNumberFormat="1" applyFont="1" applyFill="1" applyBorder="1" applyAlignment="1">
      <alignment horizontal="center"/>
    </xf>
    <xf numFmtId="0" fontId="8" fillId="14" borderId="2" xfId="0" applyNumberFormat="1" applyFont="1" applyFill="1" applyBorder="1" applyAlignment="1">
      <alignment horizontal="center"/>
    </xf>
    <xf numFmtId="0" fontId="8" fillId="13" borderId="1" xfId="0" applyFont="1" applyFill="1" applyBorder="1" applyAlignment="1">
      <alignment horizontal="center"/>
    </xf>
    <xf numFmtId="1" fontId="8" fillId="13" borderId="2" xfId="0" applyNumberFormat="1" applyFont="1" applyFill="1" applyBorder="1" applyAlignment="1">
      <alignment horizontal="center"/>
    </xf>
    <xf numFmtId="0" fontId="8" fillId="15" borderId="1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/>
    </xf>
    <xf numFmtId="164" fontId="8" fillId="15" borderId="1" xfId="0" applyNumberFormat="1" applyFont="1" applyFill="1" applyBorder="1" applyAlignment="1">
      <alignment horizontal="center"/>
    </xf>
    <xf numFmtId="14" fontId="8" fillId="15" borderId="1" xfId="0" applyNumberFormat="1" applyFont="1" applyFill="1" applyBorder="1" applyAlignment="1">
      <alignment horizontal="center"/>
    </xf>
    <xf numFmtId="0" fontId="8" fillId="15" borderId="1" xfId="0" applyNumberFormat="1" applyFont="1" applyFill="1" applyBorder="1" applyAlignment="1">
      <alignment horizontal="center"/>
    </xf>
    <xf numFmtId="1" fontId="8" fillId="15" borderId="1" xfId="0" applyNumberFormat="1" applyFont="1" applyFill="1" applyBorder="1" applyAlignment="1">
      <alignment horizontal="center" vertical="center" wrapText="1"/>
    </xf>
    <xf numFmtId="49" fontId="9" fillId="14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164" fontId="8" fillId="9" borderId="1" xfId="0" applyNumberFormat="1" applyFont="1" applyFill="1" applyBorder="1" applyAlignment="1">
      <alignment horizontal="center"/>
    </xf>
    <xf numFmtId="0" fontId="8" fillId="9" borderId="1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 vertical="center" wrapText="1"/>
    </xf>
    <xf numFmtId="0" fontId="1" fillId="0" borderId="0" xfId="0" applyFont="1"/>
    <xf numFmtId="0" fontId="3" fillId="7" borderId="4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5" borderId="1" xfId="0" applyFill="1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Fill="1" applyBorder="1" applyAlignment="1">
      <alignment vertical="top" wrapText="1"/>
    </xf>
    <xf numFmtId="0" fontId="1" fillId="16" borderId="2" xfId="0" applyNumberFormat="1" applyFont="1" applyFill="1" applyBorder="1" applyAlignment="1">
      <alignment horizontal="center"/>
    </xf>
    <xf numFmtId="0" fontId="1" fillId="16" borderId="1" xfId="0" applyNumberFormat="1" applyFont="1" applyFill="1" applyBorder="1" applyAlignment="1">
      <alignment horizontal="center" vertical="center"/>
    </xf>
    <xf numFmtId="0" fontId="1" fillId="16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wrapText="1"/>
    </xf>
    <xf numFmtId="49" fontId="9" fillId="15" borderId="7" xfId="0" applyNumberFormat="1" applyFont="1" applyFill="1" applyBorder="1" applyAlignment="1">
      <alignment horizontal="center" vertical="center"/>
    </xf>
    <xf numFmtId="49" fontId="9" fillId="15" borderId="6" xfId="0" applyNumberFormat="1" applyFont="1" applyFill="1" applyBorder="1" applyAlignment="1">
      <alignment horizontal="center" vertical="center"/>
    </xf>
    <xf numFmtId="49" fontId="9" fillId="15" borderId="2" xfId="0" applyNumberFormat="1" applyFont="1" applyFill="1" applyBorder="1" applyAlignment="1">
      <alignment horizontal="center" vertical="center"/>
    </xf>
    <xf numFmtId="0" fontId="3" fillId="15" borderId="7" xfId="0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8" fillId="15" borderId="7" xfId="0" applyFont="1" applyFill="1" applyBorder="1" applyAlignment="1">
      <alignment horizontal="center" vertical="center" wrapText="1"/>
    </xf>
    <xf numFmtId="0" fontId="8" fillId="15" borderId="6" xfId="0" applyFont="1" applyFill="1" applyBorder="1" applyAlignment="1">
      <alignment horizontal="center" vertical="center" wrapText="1"/>
    </xf>
    <xf numFmtId="0" fontId="8" fillId="15" borderId="2" xfId="0" applyFont="1" applyFill="1" applyBorder="1" applyAlignment="1">
      <alignment horizontal="center" vertical="center" wrapText="1"/>
    </xf>
    <xf numFmtId="0" fontId="8" fillId="12" borderId="7" xfId="0" applyFont="1" applyFill="1" applyBorder="1" applyAlignment="1">
      <alignment horizontal="center" vertical="center" wrapText="1"/>
    </xf>
    <xf numFmtId="0" fontId="8" fillId="12" borderId="6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 wrapText="1"/>
    </xf>
    <xf numFmtId="0" fontId="8" fillId="13" borderId="7" xfId="0" applyFont="1" applyFill="1" applyBorder="1" applyAlignment="1">
      <alignment horizontal="center" vertical="center" wrapText="1"/>
    </xf>
    <xf numFmtId="0" fontId="8" fillId="13" borderId="6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 wrapText="1"/>
    </xf>
    <xf numFmtId="0" fontId="3" fillId="13" borderId="6" xfId="0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49" fontId="9" fillId="10" borderId="5" xfId="0" applyNumberFormat="1" applyFont="1" applyFill="1" applyBorder="1" applyAlignment="1">
      <alignment horizontal="center" vertical="center"/>
    </xf>
    <xf numFmtId="49" fontId="9" fillId="10" borderId="6" xfId="0" applyNumberFormat="1" applyFont="1" applyFill="1" applyBorder="1" applyAlignment="1">
      <alignment horizontal="center" vertical="center"/>
    </xf>
    <xf numFmtId="49" fontId="9" fillId="10" borderId="2" xfId="0" applyNumberFormat="1" applyFont="1" applyFill="1" applyBorder="1" applyAlignment="1">
      <alignment horizontal="center" vertical="center"/>
    </xf>
    <xf numFmtId="0" fontId="9" fillId="11" borderId="7" xfId="0" applyFont="1" applyFill="1" applyBorder="1" applyAlignment="1">
      <alignment horizontal="center" vertical="center"/>
    </xf>
    <xf numFmtId="0" fontId="9" fillId="11" borderId="6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 vertical="center"/>
    </xf>
    <xf numFmtId="49" fontId="9" fillId="3" borderId="6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49" fontId="9" fillId="12" borderId="7" xfId="0" applyNumberFormat="1" applyFont="1" applyFill="1" applyBorder="1" applyAlignment="1">
      <alignment horizontal="center" vertical="center"/>
    </xf>
    <xf numFmtId="49" fontId="9" fillId="12" borderId="6" xfId="0" applyNumberFormat="1" applyFont="1" applyFill="1" applyBorder="1" applyAlignment="1">
      <alignment horizontal="center" vertical="center"/>
    </xf>
    <xf numFmtId="49" fontId="9" fillId="12" borderId="2" xfId="0" applyNumberFormat="1" applyFont="1" applyFill="1" applyBorder="1" applyAlignment="1">
      <alignment horizontal="center" vertical="center"/>
    </xf>
    <xf numFmtId="49" fontId="9" fillId="13" borderId="7" xfId="0" applyNumberFormat="1" applyFont="1" applyFill="1" applyBorder="1" applyAlignment="1">
      <alignment horizontal="center" vertical="center"/>
    </xf>
    <xf numFmtId="49" fontId="9" fillId="13" borderId="6" xfId="0" applyNumberFormat="1" applyFont="1" applyFill="1" applyBorder="1" applyAlignment="1">
      <alignment horizontal="center" vertical="center"/>
    </xf>
    <xf numFmtId="49" fontId="9" fillId="13" borderId="2" xfId="0" applyNumberFormat="1" applyFont="1" applyFill="1" applyBorder="1" applyAlignment="1">
      <alignment horizontal="center" vertical="center"/>
    </xf>
    <xf numFmtId="49" fontId="9" fillId="9" borderId="7" xfId="0" applyNumberFormat="1" applyFont="1" applyFill="1" applyBorder="1" applyAlignment="1">
      <alignment horizontal="center" vertical="center"/>
    </xf>
    <xf numFmtId="49" fontId="9" fillId="9" borderId="6" xfId="0" applyNumberFormat="1" applyFont="1" applyFill="1" applyBorder="1" applyAlignment="1">
      <alignment horizontal="center" vertical="center"/>
    </xf>
    <xf numFmtId="49" fontId="9" fillId="9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</cellXfs>
  <cellStyles count="1">
    <cellStyle name="Normal" xfId="0" builtinId="0"/>
  </cellStyles>
  <dxfs count="57"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-0.49998474074526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CCFF"/>
      <color rgb="FFCCCC00"/>
      <color rgb="FFCC0066"/>
      <color rgb="FFFF66CC"/>
      <color rgb="FFFF0066"/>
      <color rgb="FFFF66FF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K49"/>
  <sheetViews>
    <sheetView rightToLeft="1" tabSelected="1" zoomScale="80" zoomScaleNormal="80" workbookViewId="0">
      <pane xSplit="3" ySplit="2" topLeftCell="D26" activePane="bottomRight" state="frozen"/>
      <selection pane="topRight" activeCell="D1" sqref="D1"/>
      <selection pane="bottomLeft" activeCell="A3" sqref="A3"/>
      <selection pane="bottomRight" activeCell="K43" sqref="K43"/>
    </sheetView>
  </sheetViews>
  <sheetFormatPr defaultRowHeight="15" x14ac:dyDescent="0.25"/>
  <cols>
    <col min="1" max="1" width="8" style="1" customWidth="1"/>
    <col min="2" max="2" width="24.28515625" style="106" customWidth="1"/>
    <col min="3" max="3" width="10.7109375" bestFit="1" customWidth="1"/>
    <col min="4" max="4" width="23.7109375" customWidth="1"/>
    <col min="5" max="5" width="31.140625" style="15" customWidth="1"/>
    <col min="6" max="6" width="21.28515625" style="21" customWidth="1"/>
    <col min="7" max="7" width="20.42578125" customWidth="1"/>
    <col min="8" max="8" width="16.7109375" customWidth="1"/>
    <col min="9" max="9" width="11.140625" customWidth="1"/>
    <col min="10" max="10" width="17.42578125" customWidth="1"/>
    <col min="11" max="11" width="49" style="110" customWidth="1"/>
  </cols>
  <sheetData>
    <row r="1" spans="1:11" ht="37.5" customHeight="1" x14ac:dyDescent="0.25">
      <c r="A1" s="136" t="s">
        <v>21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</row>
    <row r="2" spans="1:11" ht="34.5" customHeight="1" thickBot="1" x14ac:dyDescent="0.4">
      <c r="A2" s="29" t="s">
        <v>3</v>
      </c>
      <c r="B2" s="30" t="s">
        <v>4</v>
      </c>
      <c r="C2" s="30" t="s">
        <v>40</v>
      </c>
      <c r="D2" s="31" t="s">
        <v>5</v>
      </c>
      <c r="E2" s="30" t="s">
        <v>6</v>
      </c>
      <c r="F2" s="31" t="s">
        <v>7</v>
      </c>
      <c r="G2" s="31" t="s">
        <v>10</v>
      </c>
      <c r="H2" s="32" t="s">
        <v>8</v>
      </c>
      <c r="I2" s="32" t="s">
        <v>9</v>
      </c>
      <c r="J2" s="32" t="s">
        <v>2</v>
      </c>
      <c r="K2" s="107" t="s">
        <v>36</v>
      </c>
    </row>
    <row r="3" spans="1:11" ht="34.5" customHeight="1" x14ac:dyDescent="0.25">
      <c r="A3" s="165">
        <v>1</v>
      </c>
      <c r="B3" s="138" t="s">
        <v>55</v>
      </c>
      <c r="C3" s="147" t="s">
        <v>42</v>
      </c>
      <c r="D3" s="53" t="s">
        <v>62</v>
      </c>
      <c r="E3" s="54" t="s">
        <v>32</v>
      </c>
      <c r="F3" s="49">
        <v>1040020976</v>
      </c>
      <c r="G3" s="50">
        <v>44534</v>
      </c>
      <c r="H3" s="51">
        <f t="shared" ref="H3:H29" si="0">G3</f>
        <v>44534</v>
      </c>
      <c r="I3" s="52">
        <f ca="1">DAYS360(D49,H3)</f>
        <v>282</v>
      </c>
      <c r="J3" s="28" t="str">
        <f ca="1">IF(I3&gt;60,"OK",IF(I3&gt;30,"NEED TO RENEW",IF(I3&lt;30,"EXPIRE")))</f>
        <v>OK</v>
      </c>
      <c r="K3" s="108"/>
    </row>
    <row r="4" spans="1:11" ht="26.25" x14ac:dyDescent="0.25">
      <c r="A4" s="166"/>
      <c r="B4" s="139"/>
      <c r="C4" s="148"/>
      <c r="D4" s="53" t="s">
        <v>62</v>
      </c>
      <c r="E4" s="48" t="s">
        <v>41</v>
      </c>
      <c r="F4" s="49">
        <v>2051028831</v>
      </c>
      <c r="G4" s="50">
        <v>45083</v>
      </c>
      <c r="H4" s="51">
        <f t="shared" si="0"/>
        <v>45083</v>
      </c>
      <c r="I4" s="52">
        <f ca="1">DAYS360(D49,H4)</f>
        <v>824</v>
      </c>
      <c r="J4" s="24" t="str">
        <f ca="1">IF(I4&gt;60,"OK",IF(I4&gt;30,"على وشك الانتهاء",IF(I4&lt;30,"تجديد")))</f>
        <v>OK</v>
      </c>
      <c r="K4" s="111"/>
    </row>
    <row r="5" spans="1:11" ht="30.75" customHeight="1" x14ac:dyDescent="0.25">
      <c r="A5" s="166"/>
      <c r="B5" s="139"/>
      <c r="C5" s="148"/>
      <c r="D5" s="53" t="s">
        <v>62</v>
      </c>
      <c r="E5" s="54" t="s">
        <v>46</v>
      </c>
      <c r="F5" s="49">
        <v>41032607137</v>
      </c>
      <c r="G5" s="50">
        <v>44491</v>
      </c>
      <c r="H5" s="51">
        <f t="shared" si="0"/>
        <v>44491</v>
      </c>
      <c r="I5" s="52">
        <f ca="1">DAYS360(D49,H5)</f>
        <v>240</v>
      </c>
      <c r="J5" s="28" t="str">
        <f ca="1">IF(I5&gt;60,"OK",IF(I5&gt;30,"NEED TO RENEW",IF(I5&lt;30,"EXPIRE")))</f>
        <v>OK</v>
      </c>
      <c r="K5" s="185"/>
    </row>
    <row r="6" spans="1:11" ht="30.75" customHeight="1" x14ac:dyDescent="0.25">
      <c r="A6" s="166"/>
      <c r="B6" s="139"/>
      <c r="C6" s="148"/>
      <c r="D6" s="53" t="s">
        <v>62</v>
      </c>
      <c r="E6" s="54" t="s">
        <v>18</v>
      </c>
      <c r="F6" s="49">
        <v>17429</v>
      </c>
      <c r="G6" s="50">
        <v>44199</v>
      </c>
      <c r="H6" s="51">
        <f t="shared" si="0"/>
        <v>44199</v>
      </c>
      <c r="I6" s="52">
        <f ca="1">DAYS360(D49,H6)</f>
        <v>-49</v>
      </c>
      <c r="J6" s="24" t="str">
        <f ca="1">IF(I6&gt;60,"OK",IF(I6&gt;30,"على وشك الانتهاء",IF(I6&lt;30,"تجديد")))</f>
        <v>تجديد</v>
      </c>
      <c r="K6" s="108"/>
    </row>
    <row r="7" spans="1:11" ht="26.25" x14ac:dyDescent="0.25">
      <c r="A7" s="167"/>
      <c r="B7" s="140"/>
      <c r="C7" s="149"/>
      <c r="D7" s="53" t="s">
        <v>62</v>
      </c>
      <c r="E7" s="55" t="s">
        <v>23</v>
      </c>
      <c r="F7" s="56" t="s">
        <v>63</v>
      </c>
      <c r="G7" s="50">
        <v>44478</v>
      </c>
      <c r="H7" s="51">
        <f t="shared" si="0"/>
        <v>44478</v>
      </c>
      <c r="I7" s="52">
        <f ca="1">DAYS360(D49,H7)</f>
        <v>227</v>
      </c>
      <c r="J7" s="28" t="str">
        <f ca="1">IF(I7&gt;60,"OK",IF(I7&gt;30,"NEED TO RENEW",IF(I7&lt;30,"EXPIRE")))</f>
        <v>OK</v>
      </c>
      <c r="K7" s="108"/>
    </row>
    <row r="8" spans="1:11" ht="15" hidden="1" customHeight="1" x14ac:dyDescent="0.25">
      <c r="A8" s="34">
        <v>5</v>
      </c>
      <c r="B8" s="27" t="s">
        <v>38</v>
      </c>
      <c r="C8" s="27" t="s">
        <v>42</v>
      </c>
      <c r="D8" s="27" t="s">
        <v>14</v>
      </c>
      <c r="E8" s="39" t="s">
        <v>15</v>
      </c>
      <c r="F8" s="40">
        <v>1438080525251</v>
      </c>
      <c r="G8" s="36">
        <v>43210</v>
      </c>
      <c r="H8" s="37">
        <f t="shared" si="0"/>
        <v>43210</v>
      </c>
      <c r="I8" s="24">
        <f ca="1">DAYS360(D49,H8)</f>
        <v>-1022</v>
      </c>
      <c r="J8" s="28" t="str">
        <f ca="1">IF(I10&gt;60,"OK",IF(I10&gt;30,"NEED TO RENEW",IF(I10&lt;30,"EXPIRE")))</f>
        <v>OK</v>
      </c>
      <c r="K8" s="3"/>
    </row>
    <row r="9" spans="1:11" ht="26.25" x14ac:dyDescent="0.25">
      <c r="A9" s="168">
        <v>2</v>
      </c>
      <c r="B9" s="141" t="s">
        <v>54</v>
      </c>
      <c r="C9" s="150" t="s">
        <v>42</v>
      </c>
      <c r="D9" s="63" t="s">
        <v>13</v>
      </c>
      <c r="E9" s="64" t="s">
        <v>11</v>
      </c>
      <c r="F9" s="65">
        <v>2051048330</v>
      </c>
      <c r="G9" s="66">
        <v>44858</v>
      </c>
      <c r="H9" s="67">
        <f t="shared" si="0"/>
        <v>44858</v>
      </c>
      <c r="I9" s="68">
        <f ca="1">DAYS360(D49,H9)</f>
        <v>602</v>
      </c>
      <c r="J9" s="24" t="str">
        <f ca="1">IF(I9&gt;60,"OK",IF(I9&gt;30,"على وشك الانتهاء",IF(I9&lt;30,"تجديد")))</f>
        <v>OK</v>
      </c>
      <c r="K9" s="108"/>
    </row>
    <row r="10" spans="1:11" x14ac:dyDescent="0.25">
      <c r="A10" s="169"/>
      <c r="B10" s="142"/>
      <c r="C10" s="151"/>
      <c r="D10" s="63" t="s">
        <v>24</v>
      </c>
      <c r="E10" s="69" t="s">
        <v>17</v>
      </c>
      <c r="F10" s="65">
        <v>3909653309</v>
      </c>
      <c r="G10" s="66">
        <v>44561</v>
      </c>
      <c r="H10" s="67">
        <f t="shared" si="0"/>
        <v>44561</v>
      </c>
      <c r="I10" s="68">
        <f ca="1">DAYS360(D49,H10)</f>
        <v>309</v>
      </c>
      <c r="J10" s="33" t="str">
        <f ca="1">IF(I10&gt;60,"OK",IF(I10&gt;30,"NEED TO RENEW",IF(I10&lt;30,"EXPIRE")))</f>
        <v>OK</v>
      </c>
      <c r="K10" s="108"/>
    </row>
    <row r="11" spans="1:11" ht="23.1" customHeight="1" x14ac:dyDescent="0.25">
      <c r="A11" s="170"/>
      <c r="B11" s="143"/>
      <c r="C11" s="152"/>
      <c r="D11" s="63" t="s">
        <v>24</v>
      </c>
      <c r="E11" s="69" t="s">
        <v>25</v>
      </c>
      <c r="F11" s="70" t="s">
        <v>64</v>
      </c>
      <c r="G11" s="66">
        <v>44479</v>
      </c>
      <c r="H11" s="67">
        <f t="shared" si="0"/>
        <v>44479</v>
      </c>
      <c r="I11" s="68">
        <f ca="1">DAYS360(D49,H11)</f>
        <v>228</v>
      </c>
      <c r="J11" s="112" t="str">
        <f ca="1">IF(I11&gt;60,"OK",IF(I11&gt;30,"NEED TO RENEW",IF(I11&lt;30,"EXPIRE")))</f>
        <v>OK</v>
      </c>
      <c r="K11" s="108"/>
    </row>
    <row r="12" spans="1:11" ht="45" hidden="1" customHeight="1" x14ac:dyDescent="0.25">
      <c r="A12" s="34">
        <v>9</v>
      </c>
      <c r="B12" s="26" t="s">
        <v>19</v>
      </c>
      <c r="C12" s="26" t="s">
        <v>42</v>
      </c>
      <c r="D12" s="26" t="s">
        <v>13</v>
      </c>
      <c r="E12" s="38" t="s">
        <v>20</v>
      </c>
      <c r="F12" s="35" t="s">
        <v>0</v>
      </c>
      <c r="G12" s="36">
        <v>43936</v>
      </c>
      <c r="H12" s="37">
        <f t="shared" si="0"/>
        <v>43936</v>
      </c>
      <c r="I12" s="24">
        <f ca="1">DAYS360(D49,H12)</f>
        <v>-307</v>
      </c>
      <c r="J12" s="24" t="str">
        <f ca="1">IF(I12&gt;60,"OK",IF(I12&gt;30,"على وشك الانتهاء",IF(I12&lt;30,"تجديد")))</f>
        <v>تجديد</v>
      </c>
      <c r="K12" s="3"/>
    </row>
    <row r="13" spans="1:11" ht="30" hidden="1" customHeight="1" x14ac:dyDescent="0.25">
      <c r="A13" s="34">
        <v>10</v>
      </c>
      <c r="B13" s="27" t="s">
        <v>22</v>
      </c>
      <c r="C13" s="27" t="s">
        <v>42</v>
      </c>
      <c r="D13" s="27" t="s">
        <v>13</v>
      </c>
      <c r="E13" s="41" t="s">
        <v>23</v>
      </c>
      <c r="F13" s="40">
        <v>14370120110372</v>
      </c>
      <c r="G13" s="36">
        <v>43373</v>
      </c>
      <c r="H13" s="37">
        <f t="shared" si="0"/>
        <v>43373</v>
      </c>
      <c r="I13" s="24">
        <f ca="1">DAYS360(D49,H13)</f>
        <v>-862</v>
      </c>
      <c r="J13" s="28" t="str">
        <f ca="1">J20</f>
        <v>OK</v>
      </c>
      <c r="K13" s="3"/>
    </row>
    <row r="14" spans="1:11" ht="23.25" customHeight="1" x14ac:dyDescent="0.25">
      <c r="A14" s="171" t="s">
        <v>48</v>
      </c>
      <c r="B14" s="144" t="s">
        <v>53</v>
      </c>
      <c r="C14" s="153" t="s">
        <v>43</v>
      </c>
      <c r="D14" s="57" t="s">
        <v>26</v>
      </c>
      <c r="E14" s="62" t="s">
        <v>27</v>
      </c>
      <c r="F14" s="58">
        <v>2050103399</v>
      </c>
      <c r="G14" s="59">
        <v>44883</v>
      </c>
      <c r="H14" s="60">
        <f t="shared" si="0"/>
        <v>44883</v>
      </c>
      <c r="I14" s="61">
        <f ca="1">DAYS360(D49,H14)</f>
        <v>626</v>
      </c>
      <c r="J14" s="24" t="str">
        <f ca="1">IF(I14&gt;60,"OK",IF(I14&gt;30,"على وشك الانتهاء",IF(I14&lt;30,"تجديد")))</f>
        <v>OK</v>
      </c>
      <c r="K14" s="108"/>
    </row>
    <row r="15" spans="1:11" ht="42" customHeight="1" x14ac:dyDescent="0.25">
      <c r="A15" s="172"/>
      <c r="B15" s="145"/>
      <c r="C15" s="154"/>
      <c r="D15" s="57" t="s">
        <v>26</v>
      </c>
      <c r="E15" s="62" t="s">
        <v>28</v>
      </c>
      <c r="F15" s="58" t="s">
        <v>65</v>
      </c>
      <c r="G15" s="59">
        <v>44479</v>
      </c>
      <c r="H15" s="60">
        <f t="shared" si="0"/>
        <v>44479</v>
      </c>
      <c r="I15" s="61">
        <f ca="1">DAYS360(D49,H15)</f>
        <v>228</v>
      </c>
      <c r="J15" s="112" t="str">
        <f ca="1">IF(I15&gt;60,"OK",IF(I15&gt;30,"NEED TO RENEW",IF(I15&lt;30,"EXPIRE")))</f>
        <v>OK</v>
      </c>
      <c r="K15" s="184"/>
    </row>
    <row r="16" spans="1:11" ht="23.1" customHeight="1" x14ac:dyDescent="0.25">
      <c r="A16" s="173"/>
      <c r="B16" s="146"/>
      <c r="C16" s="155"/>
      <c r="D16" s="57" t="s">
        <v>26</v>
      </c>
      <c r="E16" s="62" t="s">
        <v>17</v>
      </c>
      <c r="F16" s="58">
        <v>40052034465</v>
      </c>
      <c r="G16" s="59">
        <v>44470</v>
      </c>
      <c r="H16" s="60">
        <f t="shared" si="0"/>
        <v>44470</v>
      </c>
      <c r="I16" s="61">
        <f ca="1">DAYS360(D49,H16)</f>
        <v>219</v>
      </c>
      <c r="J16" s="28" t="str">
        <f ca="1">IF(I16&gt;60,"OK",IF(I16&gt;30,"NEED TO RENEW",IF(I16&lt;30,"EXPIRE")))</f>
        <v>OK</v>
      </c>
      <c r="K16" s="108"/>
    </row>
    <row r="17" spans="1:11" ht="22.5" customHeight="1" x14ac:dyDescent="0.25">
      <c r="A17" s="174">
        <v>4</v>
      </c>
      <c r="B17" s="156" t="s">
        <v>52</v>
      </c>
      <c r="C17" s="127" t="s">
        <v>44</v>
      </c>
      <c r="D17" s="71" t="s">
        <v>33</v>
      </c>
      <c r="E17" s="72" t="s">
        <v>27</v>
      </c>
      <c r="F17" s="73">
        <v>1010934995</v>
      </c>
      <c r="G17" s="74">
        <v>44557</v>
      </c>
      <c r="H17" s="75">
        <f t="shared" si="0"/>
        <v>44557</v>
      </c>
      <c r="I17" s="76">
        <f ca="1">DAYS360(D49,H17)</f>
        <v>305</v>
      </c>
      <c r="J17" s="33" t="str">
        <f ca="1">IF(I17&gt;60,"OK",IF(I17&lt;30,"NEED TO RENEW",IF(I17&lt;30,"EXPIRE")))</f>
        <v>OK</v>
      </c>
      <c r="K17" s="108"/>
    </row>
    <row r="18" spans="1:11" ht="42" customHeight="1" x14ac:dyDescent="0.25">
      <c r="A18" s="175"/>
      <c r="B18" s="157"/>
      <c r="C18" s="128"/>
      <c r="D18" s="71" t="s">
        <v>33</v>
      </c>
      <c r="E18" s="72" t="s">
        <v>46</v>
      </c>
      <c r="F18" s="73">
        <v>40031926060</v>
      </c>
      <c r="G18" s="74">
        <v>44575</v>
      </c>
      <c r="H18" s="75">
        <f t="shared" si="0"/>
        <v>44575</v>
      </c>
      <c r="I18" s="76">
        <f ca="1">DAYS360(D49,H18)</f>
        <v>322</v>
      </c>
      <c r="J18" s="25" t="str">
        <f ca="1">IF(I18&gt;60,"OK",IF(I18&lt;30,"NEED TO RENEW",IF(I18&lt;30,"EXPIRE")))</f>
        <v>OK</v>
      </c>
      <c r="K18" s="108"/>
    </row>
    <row r="19" spans="1:11" ht="33.75" customHeight="1" x14ac:dyDescent="0.25">
      <c r="A19" s="176"/>
      <c r="B19" s="158"/>
      <c r="C19" s="129"/>
      <c r="D19" s="71" t="s">
        <v>34</v>
      </c>
      <c r="E19" s="77" t="s">
        <v>35</v>
      </c>
      <c r="F19" s="73" t="s">
        <v>65</v>
      </c>
      <c r="G19" s="74">
        <v>44479</v>
      </c>
      <c r="H19" s="75">
        <f t="shared" si="0"/>
        <v>44479</v>
      </c>
      <c r="I19" s="76">
        <f ca="1">DAYS360(D49,H19)</f>
        <v>228</v>
      </c>
      <c r="J19" s="112" t="str">
        <f ca="1">IF(I19&gt;60,"OK",IF(I19&gt;30,"NEED TO RENEW",IF(I19&lt;30,"EXPIRE")))</f>
        <v>OK</v>
      </c>
      <c r="K19" s="116"/>
    </row>
    <row r="20" spans="1:11" ht="84" x14ac:dyDescent="0.25">
      <c r="A20" s="98">
        <v>5</v>
      </c>
      <c r="B20" s="105" t="s">
        <v>59</v>
      </c>
      <c r="C20" s="84" t="s">
        <v>42</v>
      </c>
      <c r="D20" s="84" t="s">
        <v>12</v>
      </c>
      <c r="E20" s="85" t="s">
        <v>41</v>
      </c>
      <c r="F20" s="86">
        <v>2051062757</v>
      </c>
      <c r="G20" s="87">
        <v>44353</v>
      </c>
      <c r="H20" s="88">
        <f t="shared" si="0"/>
        <v>44353</v>
      </c>
      <c r="I20" s="89">
        <f ca="1">DAYS360(D49,H20)</f>
        <v>104</v>
      </c>
      <c r="J20" s="24" t="str">
        <f ca="1">IF(I20&gt;60,"OK",IF(I20&gt;30,"على وشك الانتهاء",IF(I20&lt;30,"تجديد")))</f>
        <v>OK</v>
      </c>
      <c r="K20" s="111"/>
    </row>
    <row r="21" spans="1:11" ht="15" hidden="1" customHeight="1" x14ac:dyDescent="0.25">
      <c r="A21" s="34">
        <v>16</v>
      </c>
      <c r="B21" s="26" t="s">
        <v>39</v>
      </c>
      <c r="C21" s="26" t="s">
        <v>44</v>
      </c>
      <c r="D21" s="26" t="s">
        <v>29</v>
      </c>
      <c r="E21" s="42" t="s">
        <v>27</v>
      </c>
      <c r="F21" s="35">
        <v>1010492511</v>
      </c>
      <c r="G21" s="36">
        <v>43787</v>
      </c>
      <c r="H21" s="37">
        <f t="shared" si="0"/>
        <v>43787</v>
      </c>
      <c r="I21" s="24">
        <f ca="1">DAYS360(D49,H21)</f>
        <v>-454</v>
      </c>
      <c r="J21" s="24" t="str">
        <f ca="1">IF(I21&gt;60,"OK",IF(I21&gt;30,"على وشك الانتهاء",IF(I21&lt;30,"تجديد")))</f>
        <v>تجديد</v>
      </c>
      <c r="K21" s="3"/>
    </row>
    <row r="22" spans="1:11" ht="23.1" customHeight="1" x14ac:dyDescent="0.25">
      <c r="A22" s="177" t="s">
        <v>49</v>
      </c>
      <c r="B22" s="159" t="s">
        <v>58</v>
      </c>
      <c r="C22" s="130" t="s">
        <v>42</v>
      </c>
      <c r="D22" s="78" t="s">
        <v>12</v>
      </c>
      <c r="E22" s="79" t="s">
        <v>41</v>
      </c>
      <c r="F22" s="80">
        <v>2051063422</v>
      </c>
      <c r="G22" s="81">
        <v>44820</v>
      </c>
      <c r="H22" s="82">
        <f t="shared" si="0"/>
        <v>44820</v>
      </c>
      <c r="I22" s="83">
        <f ca="1">DAYS360(D49,H22)</f>
        <v>564</v>
      </c>
      <c r="J22" s="112" t="str">
        <f ca="1">IF(I22&gt;60,"OK",IF(I22&gt;30,"Need To Renew",IF(I22&lt;30,"EXPIRE")))</f>
        <v>OK</v>
      </c>
      <c r="K22" s="111"/>
    </row>
    <row r="23" spans="1:11" ht="42" customHeight="1" x14ac:dyDescent="0.25">
      <c r="A23" s="178"/>
      <c r="B23" s="160"/>
      <c r="C23" s="131"/>
      <c r="D23" s="78" t="s">
        <v>16</v>
      </c>
      <c r="E23" s="90" t="s">
        <v>17</v>
      </c>
      <c r="F23" s="80">
        <v>3810235</v>
      </c>
      <c r="G23" s="81">
        <v>43634</v>
      </c>
      <c r="H23" s="82">
        <f t="shared" si="0"/>
        <v>43634</v>
      </c>
      <c r="I23" s="83">
        <f ca="1">DAYS360(D49,H23)</f>
        <v>-604</v>
      </c>
      <c r="J23" s="112" t="str">
        <f ca="1">IF(I23&gt;60,"OK",IF(I23&gt;30,"Need To Renew",IF(I23&lt;30,"EXPIRE")))</f>
        <v>EXPIRE</v>
      </c>
      <c r="K23" s="183"/>
    </row>
    <row r="24" spans="1:11" ht="22.5" customHeight="1" x14ac:dyDescent="0.25">
      <c r="A24" s="179"/>
      <c r="B24" s="161"/>
      <c r="C24" s="132"/>
      <c r="D24" s="78" t="s">
        <v>14</v>
      </c>
      <c r="E24" s="79" t="s">
        <v>15</v>
      </c>
      <c r="F24" s="91">
        <v>1438080525251</v>
      </c>
      <c r="G24" s="81">
        <v>43210</v>
      </c>
      <c r="H24" s="82">
        <f t="shared" si="0"/>
        <v>43210</v>
      </c>
      <c r="I24" s="83">
        <f ca="1">DAYS360(D49,H24)</f>
        <v>-1022</v>
      </c>
      <c r="J24" s="112" t="str">
        <f ca="1">IF(I25&gt;60,"OK",IF(I25&gt;30,"NEED TO RENEW",IF(I25&lt;30,"EXPIRE")))</f>
        <v>EXPIRE</v>
      </c>
      <c r="K24" s="108"/>
    </row>
    <row r="25" spans="1:11" ht="25.5" hidden="1" customHeight="1" x14ac:dyDescent="0.25">
      <c r="A25" s="34">
        <v>20</v>
      </c>
      <c r="B25" s="26" t="s">
        <v>31</v>
      </c>
      <c r="C25" s="26" t="s">
        <v>42</v>
      </c>
      <c r="D25" s="26" t="s">
        <v>12</v>
      </c>
      <c r="E25" s="42" t="s">
        <v>32</v>
      </c>
      <c r="F25" s="35">
        <v>1040020976</v>
      </c>
      <c r="G25" s="36">
        <v>43117</v>
      </c>
      <c r="H25" s="37">
        <f t="shared" si="0"/>
        <v>43117</v>
      </c>
      <c r="I25" s="24">
        <f ca="1">DAYS360(D49,H25)</f>
        <v>-1115</v>
      </c>
      <c r="J25" s="28" t="str">
        <f ca="1">IF(I10&gt;60,"OK",IF(I10&gt;30,"NEED TO RENEW",IF(I10&lt;30,"EXPIRE")))</f>
        <v>OK</v>
      </c>
      <c r="K25" s="3"/>
    </row>
    <row r="26" spans="1:11" ht="32.25" customHeight="1" x14ac:dyDescent="0.25">
      <c r="A26" s="180">
        <v>7</v>
      </c>
      <c r="B26" s="162" t="s">
        <v>57</v>
      </c>
      <c r="C26" s="133" t="s">
        <v>42</v>
      </c>
      <c r="D26" s="45" t="s">
        <v>13</v>
      </c>
      <c r="E26" s="47" t="s">
        <v>11</v>
      </c>
      <c r="F26" s="46">
        <v>2051062995</v>
      </c>
      <c r="G26" s="102">
        <v>44845</v>
      </c>
      <c r="H26" s="44">
        <f>G26</f>
        <v>44845</v>
      </c>
      <c r="I26" s="103">
        <f ca="1">DAYS360(D49,H26)</f>
        <v>589</v>
      </c>
      <c r="J26" s="104" t="str">
        <f ca="1">IF(I26&gt;60,"OK",IF(I26&gt;30,"على وشك الانتهاء",IF(I26&lt;30,"تجديد")))</f>
        <v>OK</v>
      </c>
      <c r="K26" s="111"/>
    </row>
    <row r="27" spans="1:11" ht="48" customHeight="1" x14ac:dyDescent="0.25">
      <c r="A27" s="181"/>
      <c r="B27" s="163"/>
      <c r="C27" s="134"/>
      <c r="D27" s="45" t="s">
        <v>12</v>
      </c>
      <c r="E27" s="47" t="s">
        <v>17</v>
      </c>
      <c r="F27" s="46"/>
      <c r="G27" s="102"/>
      <c r="H27" s="44"/>
      <c r="I27" s="103"/>
      <c r="J27" s="104" t="s">
        <v>50</v>
      </c>
      <c r="K27" s="109"/>
    </row>
    <row r="28" spans="1:11" ht="22.5" customHeight="1" x14ac:dyDescent="0.25">
      <c r="A28" s="182"/>
      <c r="B28" s="164"/>
      <c r="C28" s="135"/>
      <c r="D28" s="45" t="s">
        <v>12</v>
      </c>
      <c r="E28" s="47" t="s">
        <v>25</v>
      </c>
      <c r="F28" s="46"/>
      <c r="G28" s="102"/>
      <c r="H28" s="44"/>
      <c r="I28" s="103"/>
      <c r="J28" s="104" t="s">
        <v>51</v>
      </c>
      <c r="K28" s="109"/>
    </row>
    <row r="29" spans="1:11" ht="25.5" hidden="1" customHeight="1" x14ac:dyDescent="0.25">
      <c r="A29" s="34">
        <v>22</v>
      </c>
      <c r="B29" s="99" t="s">
        <v>39</v>
      </c>
      <c r="C29" s="99" t="s">
        <v>44</v>
      </c>
      <c r="D29" s="99" t="s">
        <v>34</v>
      </c>
      <c r="E29" s="100" t="s">
        <v>37</v>
      </c>
      <c r="F29" s="35">
        <v>3901922</v>
      </c>
      <c r="G29" s="36">
        <v>43512</v>
      </c>
      <c r="H29" s="101">
        <f t="shared" si="0"/>
        <v>43512</v>
      </c>
      <c r="I29" s="24">
        <f ca="1">DAYS360(D49,H29)</f>
        <v>-726</v>
      </c>
      <c r="J29" s="33" t="str">
        <f ca="1">IF(I19&gt;60,"OK",IF(I19&gt;30,"NEED TO RENEW",IF(I19&lt;30,"EXPIRE")))</f>
        <v>OK</v>
      </c>
      <c r="K29" s="3"/>
    </row>
    <row r="30" spans="1:11" ht="17.25" hidden="1" customHeight="1" x14ac:dyDescent="0.25">
      <c r="A30" s="9">
        <v>23</v>
      </c>
      <c r="B30" s="4"/>
      <c r="C30" s="4"/>
      <c r="D30" s="6"/>
      <c r="E30" s="10"/>
      <c r="F30" s="16"/>
      <c r="G30" s="8"/>
      <c r="H30" s="7"/>
      <c r="I30" s="23"/>
      <c r="J30" s="24"/>
      <c r="K30" s="3"/>
    </row>
    <row r="31" spans="1:11" ht="17.25" hidden="1" customHeight="1" x14ac:dyDescent="0.25">
      <c r="A31" s="9">
        <v>24</v>
      </c>
      <c r="B31" s="4"/>
      <c r="C31" s="4"/>
      <c r="D31" s="6"/>
      <c r="E31" s="10"/>
      <c r="F31" s="16"/>
      <c r="G31" s="8"/>
      <c r="H31" s="7"/>
      <c r="I31" s="23"/>
      <c r="J31" s="24"/>
      <c r="K31" s="3"/>
    </row>
    <row r="32" spans="1:11" ht="17.25" hidden="1" customHeight="1" x14ac:dyDescent="0.25">
      <c r="A32" s="9">
        <v>25</v>
      </c>
      <c r="B32" s="5"/>
      <c r="C32" s="5"/>
      <c r="D32" s="5"/>
      <c r="E32" s="12"/>
      <c r="F32" s="18"/>
      <c r="G32" s="8"/>
      <c r="H32" s="7"/>
      <c r="I32" s="23"/>
      <c r="J32" s="24"/>
      <c r="K32" s="3"/>
    </row>
    <row r="33" spans="1:11" ht="17.25" hidden="1" customHeight="1" x14ac:dyDescent="0.25">
      <c r="A33" s="9">
        <v>26</v>
      </c>
      <c r="B33" s="4"/>
      <c r="C33" s="4"/>
      <c r="D33" s="4"/>
      <c r="E33" s="13"/>
      <c r="F33" s="19"/>
      <c r="G33" s="8"/>
      <c r="H33" s="7"/>
      <c r="I33" s="23"/>
      <c r="J33" s="7"/>
      <c r="K33" s="3"/>
    </row>
    <row r="34" spans="1:11" ht="17.25" hidden="1" customHeight="1" x14ac:dyDescent="0.25">
      <c r="A34" s="9">
        <v>27</v>
      </c>
      <c r="B34" s="5"/>
      <c r="C34" s="5"/>
      <c r="D34" s="5"/>
      <c r="E34" s="11"/>
      <c r="F34" s="17"/>
      <c r="G34" s="8"/>
      <c r="H34" s="7"/>
      <c r="I34" s="23"/>
      <c r="J34" s="7"/>
      <c r="K34" s="3"/>
    </row>
    <row r="35" spans="1:11" ht="17.25" hidden="1" customHeight="1" x14ac:dyDescent="0.25">
      <c r="A35" s="9">
        <v>28</v>
      </c>
      <c r="B35" s="4"/>
      <c r="C35" s="4"/>
      <c r="D35" s="4"/>
      <c r="E35" s="10"/>
      <c r="F35" s="16"/>
      <c r="G35" s="8"/>
      <c r="H35" s="7"/>
      <c r="I35" s="23"/>
      <c r="J35" s="7"/>
      <c r="K35" s="3"/>
    </row>
    <row r="36" spans="1:11" ht="17.25" hidden="1" customHeight="1" x14ac:dyDescent="0.25">
      <c r="A36" s="9">
        <v>29</v>
      </c>
      <c r="B36" s="5"/>
      <c r="C36" s="5"/>
      <c r="D36" s="5"/>
      <c r="E36" s="11"/>
      <c r="F36" s="17"/>
      <c r="G36" s="8"/>
      <c r="H36" s="7"/>
      <c r="I36" s="23"/>
      <c r="J36" s="7"/>
      <c r="K36" s="3"/>
    </row>
    <row r="37" spans="1:11" ht="17.25" hidden="1" customHeight="1" x14ac:dyDescent="0.25">
      <c r="A37" s="9">
        <v>30</v>
      </c>
      <c r="B37" s="4"/>
      <c r="C37" s="4"/>
      <c r="D37" s="4"/>
      <c r="E37" s="10"/>
      <c r="F37" s="16"/>
      <c r="G37" s="8"/>
      <c r="H37" s="7"/>
      <c r="I37" s="23"/>
      <c r="J37" s="7"/>
      <c r="K37" s="3"/>
    </row>
    <row r="38" spans="1:11" ht="17.25" hidden="1" customHeight="1" x14ac:dyDescent="0.25">
      <c r="A38" s="9">
        <v>31</v>
      </c>
      <c r="B38" s="2"/>
      <c r="C38" s="2"/>
      <c r="D38" s="2"/>
      <c r="E38" s="14"/>
      <c r="F38" s="20"/>
      <c r="G38" s="8"/>
      <c r="H38" s="7"/>
      <c r="I38" s="23"/>
      <c r="J38" s="7"/>
      <c r="K38" s="3"/>
    </row>
    <row r="39" spans="1:11" ht="17.25" hidden="1" customHeight="1" x14ac:dyDescent="0.25">
      <c r="A39" s="9">
        <v>32</v>
      </c>
      <c r="B39" s="4"/>
      <c r="C39" s="4"/>
      <c r="D39" s="4"/>
      <c r="E39" s="10"/>
      <c r="F39" s="16"/>
      <c r="G39" s="8"/>
      <c r="H39" s="7"/>
      <c r="I39" s="7"/>
      <c r="J39" s="7"/>
      <c r="K39" s="3"/>
    </row>
    <row r="40" spans="1:11" ht="17.25" hidden="1" customHeight="1" x14ac:dyDescent="0.25">
      <c r="A40" s="9">
        <v>33</v>
      </c>
      <c r="B40" s="2"/>
      <c r="C40" s="2"/>
      <c r="D40" s="2"/>
      <c r="E40" s="14"/>
      <c r="F40" s="20"/>
      <c r="G40" s="8"/>
      <c r="H40" s="7"/>
      <c r="I40" s="7"/>
      <c r="J40" s="7"/>
      <c r="K40" s="3"/>
    </row>
    <row r="41" spans="1:11" ht="17.25" hidden="1" customHeight="1" x14ac:dyDescent="0.25">
      <c r="A41" s="9">
        <v>34</v>
      </c>
      <c r="B41" s="4"/>
      <c r="C41" s="4"/>
      <c r="D41" s="4"/>
      <c r="E41" s="10"/>
      <c r="F41" s="16"/>
      <c r="G41" s="8"/>
      <c r="H41" s="7"/>
      <c r="I41" s="7"/>
      <c r="J41" s="7"/>
      <c r="K41" s="3"/>
    </row>
    <row r="42" spans="1:11" ht="17.25" hidden="1" customHeight="1" x14ac:dyDescent="0.25">
      <c r="A42" s="9">
        <v>35</v>
      </c>
      <c r="B42" s="2"/>
      <c r="C42" s="2"/>
      <c r="D42" s="2"/>
      <c r="E42" s="14"/>
      <c r="F42" s="20"/>
      <c r="G42" s="8"/>
      <c r="H42" s="7"/>
      <c r="I42" s="7"/>
      <c r="J42" s="7"/>
      <c r="K42" s="3"/>
    </row>
    <row r="43" spans="1:11" ht="22.5" customHeight="1" x14ac:dyDescent="0.25">
      <c r="A43" s="118">
        <v>8</v>
      </c>
      <c r="B43" s="121" t="s">
        <v>56</v>
      </c>
      <c r="C43" s="124" t="s">
        <v>42</v>
      </c>
      <c r="D43" s="92" t="s">
        <v>30</v>
      </c>
      <c r="E43" s="93" t="s">
        <v>27</v>
      </c>
      <c r="F43" s="93">
        <v>2051173736</v>
      </c>
      <c r="G43" s="94">
        <v>44361</v>
      </c>
      <c r="H43" s="95">
        <f>G43</f>
        <v>44361</v>
      </c>
      <c r="I43" s="96">
        <f ca="1">DAYS360(D49,H43)</f>
        <v>112</v>
      </c>
      <c r="J43" s="43" t="str">
        <f ca="1">IF(I43&gt;60,"OK",IF(I43&gt;30,"على وشك الانتهاء",IF(I43&lt;30,"تجديد")))</f>
        <v>OK</v>
      </c>
      <c r="K43" s="108"/>
    </row>
    <row r="44" spans="1:11" ht="30" customHeight="1" x14ac:dyDescent="0.25">
      <c r="A44" s="119"/>
      <c r="B44" s="122"/>
      <c r="C44" s="125"/>
      <c r="D44" s="92" t="s">
        <v>14</v>
      </c>
      <c r="E44" s="93" t="s">
        <v>47</v>
      </c>
      <c r="F44" s="93" t="s">
        <v>1</v>
      </c>
      <c r="G44" s="94">
        <v>43540</v>
      </c>
      <c r="H44" s="95">
        <f>G44</f>
        <v>43540</v>
      </c>
      <c r="I44" s="96">
        <f ca="1">DAYS360(D49,H44)</f>
        <v>-696</v>
      </c>
      <c r="J44" s="113" t="s">
        <v>61</v>
      </c>
      <c r="K44" s="116"/>
    </row>
    <row r="45" spans="1:11" ht="21" customHeight="1" x14ac:dyDescent="0.25">
      <c r="A45" s="120"/>
      <c r="B45" s="123"/>
      <c r="C45" s="126"/>
      <c r="D45" s="92" t="s">
        <v>14</v>
      </c>
      <c r="E45" s="92" t="s">
        <v>25</v>
      </c>
      <c r="F45" s="97">
        <v>14380621250101</v>
      </c>
      <c r="G45" s="94">
        <v>43876</v>
      </c>
      <c r="H45" s="95">
        <f>G45</f>
        <v>43876</v>
      </c>
      <c r="I45" s="96">
        <f ca="1">DAYS360(D49,H45)</f>
        <v>-367</v>
      </c>
      <c r="J45" s="114" t="str">
        <f ca="1">IF(I45&gt;60,"OK",IF(I45&gt;30,"Need To Renew",IF(I45&lt;30,"EXPIRE")))</f>
        <v>EXPIRE</v>
      </c>
      <c r="K45" s="108" t="s">
        <v>60</v>
      </c>
    </row>
    <row r="46" spans="1:11" ht="21" customHeight="1" x14ac:dyDescent="0.25">
      <c r="A46" s="118" t="s">
        <v>66</v>
      </c>
      <c r="B46" s="121" t="s">
        <v>69</v>
      </c>
      <c r="C46" s="124" t="s">
        <v>67</v>
      </c>
      <c r="D46" s="92" t="s">
        <v>68</v>
      </c>
      <c r="E46" s="93" t="s">
        <v>27</v>
      </c>
      <c r="F46" s="93">
        <v>2251498543</v>
      </c>
      <c r="G46" s="94">
        <v>45675</v>
      </c>
      <c r="H46" s="95">
        <f>G46</f>
        <v>45675</v>
      </c>
      <c r="I46" s="96">
        <f ca="1">DAYS360(D49,H46)</f>
        <v>1406</v>
      </c>
      <c r="J46" s="43" t="str">
        <f ca="1">IF(I46&gt;60,"OK",IF(I46&gt;30,"على وشك الانتهاء",IF(I46&lt;30,"تجديد")))</f>
        <v>OK</v>
      </c>
      <c r="K46" s="108" t="s">
        <v>45</v>
      </c>
    </row>
    <row r="47" spans="1:11" ht="21" customHeight="1" x14ac:dyDescent="0.25">
      <c r="A47" s="119"/>
      <c r="B47" s="122"/>
      <c r="C47" s="125"/>
      <c r="D47" s="92"/>
      <c r="E47" s="93" t="s">
        <v>47</v>
      </c>
      <c r="F47" s="93"/>
      <c r="G47" s="94"/>
      <c r="H47" s="95"/>
      <c r="I47" s="96">
        <f>DAYS360(D52,H47)</f>
        <v>0</v>
      </c>
      <c r="J47" s="115" t="s">
        <v>61</v>
      </c>
      <c r="K47" s="116"/>
    </row>
    <row r="48" spans="1:11" ht="21" customHeight="1" x14ac:dyDescent="0.25">
      <c r="A48" s="120"/>
      <c r="B48" s="123"/>
      <c r="C48" s="126"/>
      <c r="D48" s="92"/>
      <c r="E48" s="92" t="s">
        <v>25</v>
      </c>
      <c r="F48" s="97"/>
      <c r="G48" s="94"/>
      <c r="H48" s="95"/>
      <c r="I48" s="96">
        <f>DAYS360(D52,H48)</f>
        <v>0</v>
      </c>
      <c r="J48" s="43"/>
      <c r="K48" s="117"/>
    </row>
    <row r="49" spans="4:4" x14ac:dyDescent="0.25">
      <c r="D49" s="22">
        <f ca="1">TODAY()</f>
        <v>44249</v>
      </c>
    </row>
  </sheetData>
  <autoFilter ref="A2:K42">
    <filterColumn colId="10">
      <customFilters>
        <customFilter operator="notEqual" val=" "/>
      </customFilters>
    </filterColumn>
  </autoFilter>
  <mergeCells count="25">
    <mergeCell ref="A1:K1"/>
    <mergeCell ref="B3:B7"/>
    <mergeCell ref="B9:B11"/>
    <mergeCell ref="B14:B16"/>
    <mergeCell ref="C3:C7"/>
    <mergeCell ref="C9:C11"/>
    <mergeCell ref="C14:C16"/>
    <mergeCell ref="A3:A7"/>
    <mergeCell ref="A9:A11"/>
    <mergeCell ref="A14:A16"/>
    <mergeCell ref="A46:A48"/>
    <mergeCell ref="B46:B48"/>
    <mergeCell ref="C46:C48"/>
    <mergeCell ref="C17:C19"/>
    <mergeCell ref="C22:C24"/>
    <mergeCell ref="C26:C28"/>
    <mergeCell ref="C43:C45"/>
    <mergeCell ref="B17:B19"/>
    <mergeCell ref="B22:B24"/>
    <mergeCell ref="B26:B28"/>
    <mergeCell ref="B43:B45"/>
    <mergeCell ref="A43:A45"/>
    <mergeCell ref="A17:A19"/>
    <mergeCell ref="A22:A24"/>
    <mergeCell ref="A26:A28"/>
  </mergeCells>
  <conditionalFormatting sqref="J43:J45 J3:J32">
    <cfRule type="cellIs" dxfId="56" priority="139" stopIfTrue="1" operator="greaterThan">
      <formula>FALSE</formula>
    </cfRule>
    <cfRule type="cellIs" dxfId="55" priority="140" stopIfTrue="1" operator="equal">
      <formula>FALSE</formula>
    </cfRule>
    <cfRule type="cellIs" dxfId="54" priority="141" stopIfTrue="1" operator="between">
      <formula>TRUE</formula>
      <formula>FALSE</formula>
    </cfRule>
    <cfRule type="cellIs" dxfId="53" priority="157" stopIfTrue="1" operator="equal">
      <formula>0</formula>
    </cfRule>
  </conditionalFormatting>
  <conditionalFormatting sqref="J43:J45 J3:J32">
    <cfRule type="cellIs" dxfId="52" priority="155" stopIfTrue="1" operator="equal">
      <formula>$J$4</formula>
    </cfRule>
    <cfRule type="cellIs" dxfId="51" priority="156" stopIfTrue="1" operator="equal">
      <formula>0</formula>
    </cfRule>
  </conditionalFormatting>
  <conditionalFormatting sqref="J43:J45 J3:J32">
    <cfRule type="cellIs" dxfId="50" priority="154" stopIfTrue="1" operator="equal">
      <formula>"FULSE"</formula>
    </cfRule>
  </conditionalFormatting>
  <conditionalFormatting sqref="J43:J45 J3:J32">
    <cfRule type="cellIs" dxfId="49" priority="153" stopIfTrue="1" operator="equal">
      <formula>TRUE</formula>
    </cfRule>
  </conditionalFormatting>
  <conditionalFormatting sqref="J43:J45 J3:J32">
    <cfRule type="cellIs" dxfId="48" priority="144" stopIfTrue="1" operator="equal">
      <formula>TRUE</formula>
    </cfRule>
    <cfRule type="cellIs" dxfId="47" priority="150" stopIfTrue="1" operator="equal">
      <formula>TRUE</formula>
    </cfRule>
  </conditionalFormatting>
  <conditionalFormatting sqref="J29:J32 J3:J27">
    <cfRule type="cellIs" dxfId="46" priority="146" stopIfTrue="1" operator="equal">
      <formula>TRUE</formula>
    </cfRule>
    <cfRule type="iconSet" priority="147">
      <iconSet>
        <cfvo type="percent" val="0"/>
        <cfvo type="percent" val="33"/>
        <cfvo type="percent" val="67"/>
      </iconSet>
    </cfRule>
    <cfRule type="cellIs" dxfId="45" priority="149" stopIfTrue="1" operator="equal">
      <formula>TRUE</formula>
    </cfRule>
  </conditionalFormatting>
  <conditionalFormatting sqref="J29:J32 J3:J27">
    <cfRule type="dataBar" priority="1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{8AF47291-4DC6-4BFC-87CC-3BAE93A349AA}</x14:id>
        </ext>
      </extLst>
    </cfRule>
  </conditionalFormatting>
  <conditionalFormatting sqref="J43:J45 J3:J32">
    <cfRule type="cellIs" dxfId="44" priority="145" stopIfTrue="1" operator="greaterThan">
      <formula>TRUE</formula>
    </cfRule>
  </conditionalFormatting>
  <conditionalFormatting sqref="J43:J45 J3:J32">
    <cfRule type="cellIs" dxfId="43" priority="143" stopIfTrue="1" operator="equal">
      <formula>"TURE"</formula>
    </cfRule>
  </conditionalFormatting>
  <conditionalFormatting sqref="J43:J45 J3:J29">
    <cfRule type="cellIs" dxfId="42" priority="138" stopIfTrue="1" operator="equal">
      <formula>FALSE</formula>
    </cfRule>
  </conditionalFormatting>
  <conditionalFormatting sqref="J7">
    <cfRule type="cellIs" dxfId="41" priority="137" stopIfTrue="1" operator="greaterThan">
      <formula>"FALSE+$I$6"</formula>
    </cfRule>
  </conditionalFormatting>
  <conditionalFormatting sqref="J43:J45 J3:J29">
    <cfRule type="containsText" dxfId="40" priority="136" stopIfTrue="1" operator="containsText" text="FALSE">
      <formula>NOT(ISERROR(SEARCH("FALSE",J3)))</formula>
    </cfRule>
  </conditionalFormatting>
  <conditionalFormatting sqref="J43:J45 J3:J29">
    <cfRule type="containsText" dxfId="39" priority="135" stopIfTrue="1" operator="containsText" text="TRUE">
      <formula>NOT(ISERROR(SEARCH("TRUE",J3)))</formula>
    </cfRule>
  </conditionalFormatting>
  <conditionalFormatting sqref="J43:J45 J3:J29">
    <cfRule type="containsText" dxfId="38" priority="134" stopIfTrue="1" operator="containsText" text="0">
      <formula>NOT(ISERROR(SEARCH("0",J3)))</formula>
    </cfRule>
  </conditionalFormatting>
  <conditionalFormatting sqref="J43:J45 J3:J29">
    <cfRule type="containsText" dxfId="37" priority="133" stopIfTrue="1" operator="containsText" text="تجديد">
      <formula>NOT(ISERROR(SEARCH("تجديد",J3)))</formula>
    </cfRule>
  </conditionalFormatting>
  <conditionalFormatting sqref="H17:H19 J43:J45 J3:J29">
    <cfRule type="containsText" dxfId="36" priority="132" stopIfTrue="1" operator="containsText" text="على وشك الانتهاء">
      <formula>NOT(ISERROR(SEARCH("على وشك الانتهاء",H3)))</formula>
    </cfRule>
  </conditionalFormatting>
  <conditionalFormatting sqref="J43:J45 J3:J29">
    <cfRule type="containsText" dxfId="35" priority="130" stopIfTrue="1" operator="containsText" text="تجديد">
      <formula>NOT(ISERROR(SEARCH("تجديد",J3)))</formula>
    </cfRule>
    <cfRule type="containsText" dxfId="34" priority="131" stopIfTrue="1" operator="containsText" text="OK">
      <formula>NOT(ISERROR(SEARCH("OK",J3)))</formula>
    </cfRule>
  </conditionalFormatting>
  <conditionalFormatting sqref="J45">
    <cfRule type="cellIs" dxfId="33" priority="116" stopIfTrue="1" operator="equal">
      <formula>TRUE</formula>
    </cfRule>
    <cfRule type="iconSet" priority="117">
      <iconSet>
        <cfvo type="percent" val="0"/>
        <cfvo type="percent" val="33"/>
        <cfvo type="percent" val="67"/>
      </iconSet>
    </cfRule>
    <cfRule type="cellIs" dxfId="32" priority="118" stopIfTrue="1" operator="equal">
      <formula>TRUE</formula>
    </cfRule>
  </conditionalFormatting>
  <conditionalFormatting sqref="J45">
    <cfRule type="dataBar" priority="115">
      <dataBar>
        <cfvo type="min"/>
        <cfvo type="max"/>
        <color rgb="FF008AEF"/>
      </dataBar>
    </cfRule>
  </conditionalFormatting>
  <conditionalFormatting sqref="J43:J44">
    <cfRule type="cellIs" dxfId="31" priority="92" stopIfTrue="1" operator="equal">
      <formula>TRUE</formula>
    </cfRule>
    <cfRule type="iconSet" priority="93">
      <iconSet>
        <cfvo type="percent" val="0"/>
        <cfvo type="percent" val="33"/>
        <cfvo type="percent" val="67"/>
      </iconSet>
    </cfRule>
    <cfRule type="cellIs" dxfId="30" priority="94" stopIfTrue="1" operator="equal">
      <formula>TRUE</formula>
    </cfRule>
  </conditionalFormatting>
  <conditionalFormatting sqref="J43:J44">
    <cfRule type="dataBar" priority="91">
      <dataBar>
        <cfvo type="min"/>
        <cfvo type="max"/>
        <color rgb="FF008AEF"/>
      </dataBar>
    </cfRule>
  </conditionalFormatting>
  <conditionalFormatting sqref="J44">
    <cfRule type="cellIs" dxfId="29" priority="68" stopIfTrue="1" operator="equal">
      <formula>TRUE</formula>
    </cfRule>
    <cfRule type="iconSet" priority="69">
      <iconSet>
        <cfvo type="percent" val="0"/>
        <cfvo type="percent" val="33"/>
        <cfvo type="percent" val="67"/>
      </iconSet>
    </cfRule>
    <cfRule type="cellIs" dxfId="28" priority="70" stopIfTrue="1" operator="equal">
      <formula>TRUE</formula>
    </cfRule>
  </conditionalFormatting>
  <conditionalFormatting sqref="J44">
    <cfRule type="dataBar" priority="67">
      <dataBar>
        <cfvo type="min"/>
        <cfvo type="max"/>
        <color rgb="FF008AEF"/>
      </dataBar>
    </cfRule>
  </conditionalFormatting>
  <conditionalFormatting sqref="J28">
    <cfRule type="cellIs" dxfId="27" priority="44" stopIfTrue="1" operator="equal">
      <formula>TRUE</formula>
    </cfRule>
    <cfRule type="iconSet" priority="45">
      <iconSet>
        <cfvo type="percent" val="0"/>
        <cfvo type="percent" val="33"/>
        <cfvo type="percent" val="67"/>
      </iconSet>
    </cfRule>
    <cfRule type="cellIs" dxfId="26" priority="46" stopIfTrue="1" operator="equal">
      <formula>TRUE</formula>
    </cfRule>
  </conditionalFormatting>
  <conditionalFormatting sqref="J28">
    <cfRule type="dataBar" priority="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{76B3E297-BCFF-45B8-B433-2E6ECB6FDC84}</x14:id>
        </ext>
      </extLst>
    </cfRule>
  </conditionalFormatting>
  <conditionalFormatting sqref="J46:J48">
    <cfRule type="cellIs" dxfId="25" priority="21" stopIfTrue="1" operator="greaterThan">
      <formula>FALSE</formula>
    </cfRule>
    <cfRule type="cellIs" dxfId="24" priority="22" stopIfTrue="1" operator="equal">
      <formula>FALSE</formula>
    </cfRule>
    <cfRule type="cellIs" dxfId="23" priority="23" stopIfTrue="1" operator="between">
      <formula>TRUE</formula>
      <formula>FALSE</formula>
    </cfRule>
    <cfRule type="cellIs" dxfId="22" priority="32" stopIfTrue="1" operator="equal">
      <formula>0</formula>
    </cfRule>
  </conditionalFormatting>
  <conditionalFormatting sqref="J46:J48">
    <cfRule type="cellIs" dxfId="21" priority="30" stopIfTrue="1" operator="equal">
      <formula>$J$4</formula>
    </cfRule>
    <cfRule type="cellIs" dxfId="20" priority="31" stopIfTrue="1" operator="equal">
      <formula>0</formula>
    </cfRule>
  </conditionalFormatting>
  <conditionalFormatting sqref="J46:J48">
    <cfRule type="cellIs" dxfId="19" priority="29" stopIfTrue="1" operator="equal">
      <formula>"FULSE"</formula>
    </cfRule>
  </conditionalFormatting>
  <conditionalFormatting sqref="J46:J48">
    <cfRule type="cellIs" dxfId="18" priority="28" stopIfTrue="1" operator="equal">
      <formula>TRUE</formula>
    </cfRule>
  </conditionalFormatting>
  <conditionalFormatting sqref="J46:J48">
    <cfRule type="cellIs" dxfId="17" priority="25" stopIfTrue="1" operator="equal">
      <formula>TRUE</formula>
    </cfRule>
    <cfRule type="cellIs" dxfId="16" priority="27" stopIfTrue="1" operator="equal">
      <formula>TRUE</formula>
    </cfRule>
  </conditionalFormatting>
  <conditionalFormatting sqref="J46:J48">
    <cfRule type="cellIs" dxfId="15" priority="26" stopIfTrue="1" operator="greaterThan">
      <formula>TRUE</formula>
    </cfRule>
  </conditionalFormatting>
  <conditionalFormatting sqref="J46:J48">
    <cfRule type="cellIs" dxfId="14" priority="24" stopIfTrue="1" operator="equal">
      <formula>"TURE"</formula>
    </cfRule>
  </conditionalFormatting>
  <conditionalFormatting sqref="J46:J48">
    <cfRule type="cellIs" dxfId="13" priority="20" stopIfTrue="1" operator="equal">
      <formula>FALSE</formula>
    </cfRule>
  </conditionalFormatting>
  <conditionalFormatting sqref="J46:J48">
    <cfRule type="containsText" dxfId="12" priority="19" stopIfTrue="1" operator="containsText" text="FALSE">
      <formula>NOT(ISERROR(SEARCH("FALSE",J46)))</formula>
    </cfRule>
  </conditionalFormatting>
  <conditionalFormatting sqref="J46:J48">
    <cfRule type="containsText" dxfId="11" priority="18" stopIfTrue="1" operator="containsText" text="TRUE">
      <formula>NOT(ISERROR(SEARCH("TRUE",J46)))</formula>
    </cfRule>
  </conditionalFormatting>
  <conditionalFormatting sqref="J46:J48">
    <cfRule type="containsText" dxfId="10" priority="17" stopIfTrue="1" operator="containsText" text="0">
      <formula>NOT(ISERROR(SEARCH("0",J46)))</formula>
    </cfRule>
  </conditionalFormatting>
  <conditionalFormatting sqref="J46:J48">
    <cfRule type="containsText" dxfId="9" priority="16" stopIfTrue="1" operator="containsText" text="تجديد">
      <formula>NOT(ISERROR(SEARCH("تجديد",J46)))</formula>
    </cfRule>
  </conditionalFormatting>
  <conditionalFormatting sqref="J46:J48">
    <cfRule type="containsText" dxfId="8" priority="15" stopIfTrue="1" operator="containsText" text="على وشك الانتهاء">
      <formula>NOT(ISERROR(SEARCH("على وشك الانتهاء",J46)))</formula>
    </cfRule>
  </conditionalFormatting>
  <conditionalFormatting sqref="J46:J48">
    <cfRule type="containsText" dxfId="7" priority="13" stopIfTrue="1" operator="containsText" text="تجديد">
      <formula>NOT(ISERROR(SEARCH("تجديد",J46)))</formula>
    </cfRule>
    <cfRule type="containsText" dxfId="6" priority="14" stopIfTrue="1" operator="containsText" text="OK">
      <formula>NOT(ISERROR(SEARCH("OK",J46)))</formula>
    </cfRule>
  </conditionalFormatting>
  <conditionalFormatting sqref="J48">
    <cfRule type="cellIs" dxfId="5" priority="10" stopIfTrue="1" operator="equal">
      <formula>TRUE</formula>
    </cfRule>
    <cfRule type="iconSet" priority="11">
      <iconSet>
        <cfvo type="percent" val="0"/>
        <cfvo type="percent" val="33"/>
        <cfvo type="percent" val="67"/>
      </iconSet>
    </cfRule>
    <cfRule type="cellIs" dxfId="4" priority="12" stopIfTrue="1" operator="equal">
      <formula>TRUE</formula>
    </cfRule>
  </conditionalFormatting>
  <conditionalFormatting sqref="J48">
    <cfRule type="dataBar" priority="9">
      <dataBar>
        <cfvo type="min"/>
        <cfvo type="max"/>
        <color rgb="FF008AEF"/>
      </dataBar>
    </cfRule>
  </conditionalFormatting>
  <conditionalFormatting sqref="J46:J47">
    <cfRule type="cellIs" dxfId="3" priority="6" stopIfTrue="1" operator="equal">
      <formula>TRUE</formula>
    </cfRule>
    <cfRule type="iconSet" priority="7">
      <iconSet>
        <cfvo type="percent" val="0"/>
        <cfvo type="percent" val="33"/>
        <cfvo type="percent" val="67"/>
      </iconSet>
    </cfRule>
    <cfRule type="cellIs" dxfId="2" priority="8" stopIfTrue="1" operator="equal">
      <formula>TRUE</formula>
    </cfRule>
  </conditionalFormatting>
  <conditionalFormatting sqref="J46:J47">
    <cfRule type="dataBar" priority="5">
      <dataBar>
        <cfvo type="min"/>
        <cfvo type="max"/>
        <color rgb="FF008AEF"/>
      </dataBar>
    </cfRule>
  </conditionalFormatting>
  <conditionalFormatting sqref="J47">
    <cfRule type="cellIs" dxfId="1" priority="2" stopIfTrue="1" operator="equal">
      <formula>TRUE</formula>
    </cfRule>
    <cfRule type="iconSet" priority="3">
      <iconSet>
        <cfvo type="percent" val="0"/>
        <cfvo type="percent" val="33"/>
        <cfvo type="percent" val="67"/>
      </iconSet>
    </cfRule>
    <cfRule type="cellIs" dxfId="0" priority="4" stopIfTrue="1" operator="equal">
      <formula>TRUE</formula>
    </cfRule>
  </conditionalFormatting>
  <conditionalFormatting sqref="J47">
    <cfRule type="dataBar" priority="1">
      <dataBar>
        <cfvo type="min"/>
        <cfvo type="max"/>
        <color rgb="FF008AEF"/>
      </dataBar>
    </cfRule>
  </conditionalFormatting>
  <pageMargins left="0.26" right="0.28000000000000003" top="0.2" bottom="0.23" header="0.17" footer="0.17"/>
  <pageSetup paperSize="9" scale="6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AF47291-4DC6-4BFC-87CC-3BAE93A349AA}">
            <x14:dataBar minLength="0" maxLength="100" negativeBarColorSameAsPositive="1" axisPosition="none">
              <x14:cfvo type="min"/>
              <x14:cfvo type="max"/>
            </x14:dataBar>
          </x14:cfRule>
          <xm:sqref>J29:J32 J3:J27</xm:sqref>
        </x14:conditionalFormatting>
        <x14:conditionalFormatting xmlns:xm="http://schemas.microsoft.com/office/excel/2006/main">
          <x14:cfRule type="dataBar" id="{76B3E297-BCFF-45B8-B433-2E6ECB6FDC84}">
            <x14:dataBar minLength="0" maxLength="100" negativeBarColorSameAsPositive="1" axisPosition="none">
              <x14:cfvo type="min"/>
              <x14:cfvo type="max"/>
            </x14:dataBar>
          </x14:cfRule>
          <xm:sqref>J28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</dc:creator>
  <cp:lastModifiedBy>kamal</cp:lastModifiedBy>
  <cp:lastPrinted>2020-10-18T06:00:53Z</cp:lastPrinted>
  <dcterms:created xsi:type="dcterms:W3CDTF">2016-05-12T14:23:46Z</dcterms:created>
  <dcterms:modified xsi:type="dcterms:W3CDTF">2021-02-22T13:03:51Z</dcterms:modified>
</cp:coreProperties>
</file>