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240" yWindow="195" windowWidth="20115" windowHeight="7875"/>
  </bookViews>
  <sheets>
    <sheet name="FINAL" sheetId="6" r:id="rId1"/>
  </sheets>
  <definedNames>
    <definedName name="OLE_LINK2" localSheetId="0">FINAL!$A$41</definedName>
  </definedNames>
  <calcPr calcId="152511"/>
</workbook>
</file>

<file path=xl/calcChain.xml><?xml version="1.0" encoding="utf-8"?>
<calcChain xmlns="http://schemas.openxmlformats.org/spreadsheetml/2006/main">
  <c r="I28" i="6"/>
  <c r="I21"/>
  <c r="I23"/>
  <c r="I20"/>
  <c r="H23"/>
  <c r="H21"/>
  <c r="H20"/>
  <c r="H28" l="1"/>
  <c r="H24"/>
  <c r="H31" l="1"/>
  <c r="E13"/>
  <c r="F13"/>
  <c r="G13"/>
  <c r="D33" l="1"/>
  <c r="D37" s="1"/>
</calcChain>
</file>

<file path=xl/sharedStrings.xml><?xml version="1.0" encoding="utf-8"?>
<sst xmlns="http://schemas.openxmlformats.org/spreadsheetml/2006/main" count="65" uniqueCount="53">
  <si>
    <t>BAYOUNI TRADING &amp; SERVICE EST</t>
  </si>
  <si>
    <t>YEAR</t>
  </si>
  <si>
    <t>MONTH</t>
  </si>
  <si>
    <t>TOTAL</t>
  </si>
  <si>
    <t>STATEMENT OF FINAL SETTLEMENT</t>
  </si>
  <si>
    <t>EMPLOYEE NAME</t>
  </si>
  <si>
    <t>JOINING DATE</t>
  </si>
  <si>
    <t>BASIC SALARY</t>
  </si>
  <si>
    <t xml:space="preserve">FOOD ALLOWANCE </t>
  </si>
  <si>
    <t>AMOUNT</t>
  </si>
  <si>
    <t>SECTION</t>
  </si>
  <si>
    <t>PERIOD</t>
  </si>
  <si>
    <t>DAYS</t>
  </si>
  <si>
    <t>JOINING</t>
  </si>
  <si>
    <t>NET</t>
  </si>
  <si>
    <t>TERMINATION OF SERVICES</t>
  </si>
  <si>
    <t>RATE</t>
  </si>
  <si>
    <t xml:space="preserve">PERIOD </t>
  </si>
  <si>
    <t>SALARY DETAILS</t>
  </si>
  <si>
    <t>FROM</t>
  </si>
  <si>
    <t>TO</t>
  </si>
  <si>
    <t>DAYS/HRS</t>
  </si>
  <si>
    <t>SERVICE  OF PERIOD</t>
  </si>
  <si>
    <t>DATA</t>
  </si>
  <si>
    <t>TERMINATION DATE</t>
  </si>
  <si>
    <t>JOB.NO</t>
  </si>
  <si>
    <t>EMP. NO</t>
  </si>
  <si>
    <t>NATIONALITY</t>
  </si>
  <si>
    <t>JOB.TITLE</t>
  </si>
  <si>
    <t>SUB TOTAL</t>
  </si>
  <si>
    <t>LEAVE</t>
  </si>
  <si>
    <t>VISA</t>
  </si>
  <si>
    <t>LEAVE DETAILS</t>
  </si>
  <si>
    <t>DAILY WAGE</t>
  </si>
  <si>
    <t xml:space="preserve">ACCRUED LEAVE PAY </t>
  </si>
  <si>
    <t>ACCRUED TICKET</t>
  </si>
  <si>
    <t>END OF SERVICE AWARD</t>
  </si>
  <si>
    <t>ADJUSTMENT</t>
  </si>
  <si>
    <t>DEDUCTIONS</t>
  </si>
  <si>
    <t>ADDITIONS</t>
  </si>
  <si>
    <t>GRAND TOTAL</t>
  </si>
  <si>
    <t>FINANCE APPROVAL</t>
  </si>
  <si>
    <t>MANAGER</t>
  </si>
  <si>
    <t>EMPLOYEE</t>
  </si>
  <si>
    <t>I am MR.                                         I have received all my salaries and  My receivables  from Bayouni Trading &amp; Servie Est. and i terminated  of my contract with them And I do not have any demands with them.</t>
  </si>
  <si>
    <t>REMUNERATIONS</t>
  </si>
  <si>
    <t>YAMANI</t>
  </si>
  <si>
    <t>ESAM MUSLEH MAHDI</t>
  </si>
  <si>
    <t>ADMINISTATION</t>
  </si>
  <si>
    <t>Accounting</t>
  </si>
  <si>
    <t>26/12/2016</t>
  </si>
  <si>
    <t>Housing Allowance</t>
  </si>
  <si>
    <t>OTHER EARNING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</si>
</sst>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-409]d\-mmm\-yy;@"/>
    <numFmt numFmtId="166" formatCode="[$-409]d\-mmm;@"/>
  </numFmts>
  <fonts count="16">
    <font>
      <sz val="11"/>
      <color theme="1"/>
      <name val="Cambria"/>
      <family val="2"/>
      <scheme val="minor"/>
    </font>
    <font>
      <sz val="11"/>
      <color rgb="FFFF0000"/>
      <name val="Cambria"/>
      <family val="2"/>
      <scheme val="minor"/>
    </font>
    <font>
      <b/>
      <sz val="11"/>
      <color theme="1"/>
      <name val="Cambria"/>
      <family val="2"/>
      <scheme val="minor"/>
    </font>
    <font>
      <b/>
      <sz val="11"/>
      <color rgb="FFFF0000"/>
      <name val="Cambria"/>
      <family val="2"/>
      <scheme val="minor"/>
    </font>
    <font>
      <sz val="11"/>
      <color theme="1"/>
      <name val="Cambria"/>
      <family val="2"/>
      <scheme val="minor"/>
    </font>
    <font>
      <sz val="10"/>
      <color theme="1"/>
      <name val="Cambria"/>
      <family val="2"/>
      <scheme val="minor"/>
    </font>
    <font>
      <b/>
      <sz val="11"/>
      <color theme="1"/>
      <name val="Cambria"/>
      <family val="1"/>
      <scheme val="minor"/>
    </font>
    <font>
      <b/>
      <sz val="10"/>
      <color theme="1"/>
      <name val="Cambria"/>
      <family val="1"/>
      <scheme val="minor"/>
    </font>
    <font>
      <sz val="14"/>
      <color theme="1"/>
      <name val="Cambria"/>
      <family val="2"/>
      <scheme val="minor"/>
    </font>
    <font>
      <sz val="11"/>
      <color rgb="FF222222"/>
      <name val="Arial"/>
      <family val="2"/>
    </font>
    <font>
      <b/>
      <sz val="11"/>
      <color rgb="FFFF0000"/>
      <name val="Cambria"/>
      <family val="1"/>
      <scheme val="minor"/>
    </font>
    <font>
      <b/>
      <sz val="12"/>
      <color rgb="FFFF0000"/>
      <name val="Cambria"/>
      <family val="1"/>
      <scheme val="minor"/>
    </font>
    <font>
      <sz val="12"/>
      <color rgb="FFFF0000"/>
      <name val="Cambria"/>
      <family val="2"/>
      <scheme val="minor"/>
    </font>
    <font>
      <sz val="12"/>
      <color theme="1"/>
      <name val="Cambria"/>
      <family val="2"/>
      <scheme val="minor"/>
    </font>
    <font>
      <b/>
      <sz val="14"/>
      <color rgb="FFFF0000"/>
      <name val="Cambria"/>
      <family val="2"/>
      <scheme val="minor"/>
    </font>
    <font>
      <sz val="10"/>
      <color rgb="FFFF0000"/>
      <name val="Cambri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6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vertical="center"/>
    </xf>
    <xf numFmtId="0" fontId="0" fillId="2" borderId="0" xfId="0" applyFill="1"/>
    <xf numFmtId="0" fontId="5" fillId="3" borderId="32" xfId="0" applyFont="1" applyFill="1" applyBorder="1"/>
    <xf numFmtId="0" fontId="5" fillId="3" borderId="33" xfId="0" applyFont="1" applyFill="1" applyBorder="1"/>
    <xf numFmtId="0" fontId="5" fillId="3" borderId="10" xfId="0" applyFont="1" applyFill="1" applyBorder="1"/>
    <xf numFmtId="0" fontId="0" fillId="3" borderId="12" xfId="0" applyFont="1" applyFill="1" applyBorder="1"/>
    <xf numFmtId="0" fontId="5" fillId="3" borderId="24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2" fillId="2" borderId="3" xfId="0" applyFont="1" applyFill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7" fillId="0" borderId="5" xfId="0" applyFont="1" applyBorder="1" applyAlignment="1"/>
    <xf numFmtId="0" fontId="7" fillId="0" borderId="3" xfId="0" applyFont="1" applyBorder="1" applyAlignment="1"/>
    <xf numFmtId="0" fontId="0" fillId="2" borderId="3" xfId="0" applyFill="1" applyBorder="1" applyAlignment="1">
      <alignment horizontal="center"/>
    </xf>
    <xf numFmtId="0" fontId="2" fillId="2" borderId="33" xfId="0" applyFont="1" applyFill="1" applyBorder="1"/>
    <xf numFmtId="0" fontId="2" fillId="0" borderId="33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21" xfId="0" applyBorder="1" applyAlignment="1">
      <alignment horizontal="center"/>
    </xf>
    <xf numFmtId="0" fontId="3" fillId="2" borderId="36" xfId="0" applyFont="1" applyFill="1" applyBorder="1"/>
    <xf numFmtId="0" fontId="3" fillId="2" borderId="37" xfId="0" applyFont="1" applyFill="1" applyBorder="1"/>
    <xf numFmtId="14" fontId="0" fillId="0" borderId="3" xfId="0" applyNumberFormat="1" applyBorder="1" applyAlignment="1">
      <alignment horizontal="center"/>
    </xf>
    <xf numFmtId="0" fontId="13" fillId="0" borderId="0" xfId="0" applyFont="1" applyBorder="1"/>
    <xf numFmtId="0" fontId="0" fillId="0" borderId="3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164" fontId="6" fillId="0" borderId="45" xfId="1" applyFont="1" applyBorder="1"/>
    <xf numFmtId="164" fontId="10" fillId="2" borderId="13" xfId="1" applyFont="1" applyFill="1" applyBorder="1"/>
    <xf numFmtId="9" fontId="0" fillId="0" borderId="3" xfId="2" applyFont="1" applyBorder="1"/>
    <xf numFmtId="9" fontId="1" fillId="4" borderId="3" xfId="2" applyFont="1" applyFill="1" applyBorder="1"/>
    <xf numFmtId="0" fontId="6" fillId="0" borderId="4" xfId="0" applyFont="1" applyBorder="1" applyAlignment="1">
      <alignment horizontal="center"/>
    </xf>
    <xf numFmtId="0" fontId="0" fillId="0" borderId="47" xfId="0" applyBorder="1" applyAlignment="1">
      <alignment horizontal="center"/>
    </xf>
    <xf numFmtId="2" fontId="12" fillId="2" borderId="13" xfId="0" applyNumberFormat="1" applyFont="1" applyFill="1" applyBorder="1"/>
    <xf numFmtId="0" fontId="0" fillId="0" borderId="25" xfId="0" applyBorder="1"/>
    <xf numFmtId="0" fontId="0" fillId="0" borderId="26" xfId="0" applyBorder="1"/>
    <xf numFmtId="9" fontId="0" fillId="0" borderId="25" xfId="2" applyFont="1" applyBorder="1"/>
    <xf numFmtId="0" fontId="6" fillId="0" borderId="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14" fontId="6" fillId="0" borderId="21" xfId="0" applyNumberFormat="1" applyFont="1" applyBorder="1" applyAlignment="1">
      <alignment horizontal="center" vertical="center"/>
    </xf>
    <xf numFmtId="14" fontId="6" fillId="0" borderId="46" xfId="0" applyNumberFormat="1" applyFont="1" applyBorder="1" applyAlignment="1">
      <alignment horizontal="center" vertical="center"/>
    </xf>
    <xf numFmtId="14" fontId="6" fillId="0" borderId="3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5" xfId="0" applyFont="1" applyBorder="1" applyAlignment="1"/>
    <xf numFmtId="0" fontId="7" fillId="0" borderId="3" xfId="0" applyFont="1" applyBorder="1" applyAlignment="1"/>
    <xf numFmtId="0" fontId="2" fillId="2" borderId="24" xfId="0" applyFont="1" applyFill="1" applyBorder="1" applyAlignment="1">
      <alignment horizontal="center" vertical="center" textRotation="90"/>
    </xf>
    <xf numFmtId="0" fontId="2" fillId="2" borderId="25" xfId="0" applyFont="1" applyFill="1" applyBorder="1" applyAlignment="1">
      <alignment horizontal="center" vertical="center" textRotation="90"/>
    </xf>
    <xf numFmtId="0" fontId="2" fillId="2" borderId="26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164" fontId="14" fillId="2" borderId="13" xfId="1" applyFont="1" applyFill="1" applyBorder="1" applyAlignment="1">
      <alignment horizontal="left" vertical="center"/>
    </xf>
    <xf numFmtId="164" fontId="14" fillId="2" borderId="14" xfId="1" applyFont="1" applyFill="1" applyBorder="1" applyAlignment="1">
      <alignment horizontal="left" vertical="center"/>
    </xf>
    <xf numFmtId="164" fontId="14" fillId="2" borderId="15" xfId="1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3" borderId="32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center" vertical="center" textRotation="90"/>
    </xf>
    <xf numFmtId="0" fontId="6" fillId="2" borderId="25" xfId="0" applyFont="1" applyFill="1" applyBorder="1" applyAlignment="1">
      <alignment horizontal="center" vertical="center" textRotation="90"/>
    </xf>
    <xf numFmtId="0" fontId="6" fillId="2" borderId="26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43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165" fontId="1" fillId="0" borderId="41" xfId="0" applyNumberFormat="1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5" fillId="3" borderId="30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6" fillId="2" borderId="40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0" fillId="2" borderId="19" xfId="0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4" fontId="6" fillId="0" borderId="8" xfId="1" applyFont="1" applyBorder="1" applyAlignment="1">
      <alignment horizontal="center"/>
    </xf>
    <xf numFmtId="164" fontId="6" fillId="0" borderId="9" xfId="1" applyFont="1" applyBorder="1" applyAlignment="1">
      <alignment horizontal="center"/>
    </xf>
    <xf numFmtId="164" fontId="6" fillId="0" borderId="3" xfId="1" applyFont="1" applyBorder="1" applyAlignment="1">
      <alignment horizontal="center"/>
    </xf>
    <xf numFmtId="164" fontId="6" fillId="0" borderId="33" xfId="1" applyFont="1" applyBorder="1" applyAlignment="1">
      <alignment horizontal="center"/>
    </xf>
    <xf numFmtId="164" fontId="6" fillId="0" borderId="11" xfId="1" applyFont="1" applyBorder="1" applyAlignment="1">
      <alignment horizontal="center"/>
    </xf>
    <xf numFmtId="164" fontId="6" fillId="0" borderId="12" xfId="1" applyFont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164" fontId="11" fillId="2" borderId="19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textRotation="90"/>
    </xf>
    <xf numFmtId="0" fontId="6" fillId="2" borderId="25" xfId="0" applyFont="1" applyFill="1" applyBorder="1" applyAlignment="1">
      <alignment horizontal="center" textRotation="90"/>
    </xf>
    <xf numFmtId="0" fontId="6" fillId="2" borderId="26" xfId="0" applyFont="1" applyFill="1" applyBorder="1" applyAlignment="1">
      <alignment horizontal="center" textRotation="90"/>
    </xf>
    <xf numFmtId="0" fontId="0" fillId="2" borderId="4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center" textRotation="90"/>
    </xf>
    <xf numFmtId="0" fontId="2" fillId="2" borderId="28" xfId="0" applyFont="1" applyFill="1" applyBorder="1" applyAlignment="1">
      <alignment horizontal="center" vertical="center" textRotation="90"/>
    </xf>
    <xf numFmtId="0" fontId="2" fillId="2" borderId="29" xfId="0" applyFont="1" applyFill="1" applyBorder="1" applyAlignment="1">
      <alignment horizontal="center" vertical="center" textRotation="9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Sketchbook">
      <a:dk1>
        <a:sysClr val="windowText" lastClr="000000"/>
      </a:dk1>
      <a:lt1>
        <a:sysClr val="window" lastClr="FFFFFF"/>
      </a:lt1>
      <a:dk2>
        <a:srgbClr val="4C1304"/>
      </a:dk2>
      <a:lt2>
        <a:srgbClr val="FFFEE6"/>
      </a:lt2>
      <a:accent1>
        <a:srgbClr val="A63212"/>
      </a:accent1>
      <a:accent2>
        <a:srgbClr val="E68230"/>
      </a:accent2>
      <a:accent3>
        <a:srgbClr val="9BB05E"/>
      </a:accent3>
      <a:accent4>
        <a:srgbClr val="6B9BC7"/>
      </a:accent4>
      <a:accent5>
        <a:srgbClr val="4E66B2"/>
      </a:accent5>
      <a:accent6>
        <a:srgbClr val="8976AC"/>
      </a:accent6>
      <a:hlink>
        <a:srgbClr val="942408"/>
      </a:hlink>
      <a:folHlink>
        <a:srgbClr val="B34F17"/>
      </a:folHlink>
    </a:clrScheme>
    <a:fontScheme name="Sketchbook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43"/>
  <sheetViews>
    <sheetView tabSelected="1" topLeftCell="A10" workbookViewId="0">
      <selection activeCell="J18" sqref="J18:J19"/>
    </sheetView>
  </sheetViews>
  <sheetFormatPr defaultRowHeight="14.25"/>
  <cols>
    <col min="3" max="3" width="10.25" customWidth="1"/>
    <col min="4" max="4" width="14.125" customWidth="1"/>
    <col min="5" max="5" width="12" customWidth="1"/>
    <col min="6" max="6" width="11.375" customWidth="1"/>
    <col min="7" max="7" width="12.875" customWidth="1"/>
    <col min="8" max="8" width="10.375" bestFit="1" customWidth="1"/>
    <col min="11" max="11" width="12" customWidth="1"/>
  </cols>
  <sheetData>
    <row r="1" spans="1:11" ht="22.5" customHeight="1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1">
      <c r="A2" s="130" t="s">
        <v>4</v>
      </c>
      <c r="B2" s="130"/>
      <c r="C2" s="130"/>
      <c r="D2" s="130"/>
      <c r="E2" s="130"/>
      <c r="F2" s="130"/>
      <c r="G2" s="130"/>
      <c r="H2" s="130"/>
    </row>
    <row r="3" spans="1:11" ht="15" thickBot="1"/>
    <row r="4" spans="1:11" ht="17.100000000000001" customHeight="1">
      <c r="A4" s="93" t="s">
        <v>23</v>
      </c>
      <c r="B4" s="104" t="s">
        <v>5</v>
      </c>
      <c r="C4" s="105"/>
      <c r="D4" s="103" t="s">
        <v>47</v>
      </c>
      <c r="E4" s="103"/>
      <c r="F4" s="13" t="s">
        <v>25</v>
      </c>
      <c r="G4" s="89">
        <v>8</v>
      </c>
      <c r="H4" s="90"/>
    </row>
    <row r="5" spans="1:11" ht="17.100000000000001" customHeight="1">
      <c r="A5" s="94"/>
      <c r="B5" s="91" t="s">
        <v>27</v>
      </c>
      <c r="C5" s="92"/>
      <c r="D5" s="96" t="s">
        <v>46</v>
      </c>
      <c r="E5" s="96"/>
      <c r="F5" s="14" t="s">
        <v>26</v>
      </c>
      <c r="G5" s="96">
        <v>4451567</v>
      </c>
      <c r="H5" s="97"/>
    </row>
    <row r="6" spans="1:11" ht="17.100000000000001" customHeight="1">
      <c r="A6" s="94"/>
      <c r="B6" s="9" t="s">
        <v>6</v>
      </c>
      <c r="C6" s="10"/>
      <c r="D6" s="106">
        <v>42280</v>
      </c>
      <c r="E6" s="107"/>
      <c r="F6" s="14" t="s">
        <v>10</v>
      </c>
      <c r="G6" s="98" t="s">
        <v>48</v>
      </c>
      <c r="H6" s="99"/>
      <c r="I6" s="5"/>
      <c r="J6" s="5"/>
      <c r="K6" s="6"/>
    </row>
    <row r="7" spans="1:11" ht="17.100000000000001" customHeight="1" thickBot="1">
      <c r="A7" s="95"/>
      <c r="B7" s="11" t="s">
        <v>24</v>
      </c>
      <c r="C7" s="12"/>
      <c r="D7" s="102" t="s">
        <v>50</v>
      </c>
      <c r="E7" s="102"/>
      <c r="F7" s="15" t="s">
        <v>28</v>
      </c>
      <c r="G7" s="100" t="s">
        <v>49</v>
      </c>
      <c r="H7" s="101"/>
      <c r="I7" s="5"/>
      <c r="J7" s="5"/>
      <c r="K7" s="6"/>
    </row>
    <row r="8" spans="1:11" ht="20.25" customHeight="1" thickBot="1"/>
    <row r="9" spans="1:11" ht="20.25" customHeight="1">
      <c r="A9" s="58" t="s">
        <v>22</v>
      </c>
      <c r="B9" s="70" t="s">
        <v>17</v>
      </c>
      <c r="C9" s="71"/>
      <c r="D9" s="71"/>
      <c r="E9" s="71"/>
      <c r="F9" s="71"/>
      <c r="G9" s="72"/>
    </row>
    <row r="10" spans="1:11" ht="20.25" customHeight="1">
      <c r="A10" s="59"/>
      <c r="B10" s="68" t="s">
        <v>16</v>
      </c>
      <c r="C10" s="69"/>
      <c r="D10" s="69"/>
      <c r="E10" s="16" t="s">
        <v>12</v>
      </c>
      <c r="F10" s="16" t="s">
        <v>2</v>
      </c>
      <c r="G10" s="22" t="s">
        <v>1</v>
      </c>
    </row>
    <row r="11" spans="1:11" ht="16.5" customHeight="1">
      <c r="A11" s="59"/>
      <c r="B11" s="66" t="s">
        <v>13</v>
      </c>
      <c r="C11" s="67"/>
      <c r="D11" s="67"/>
      <c r="E11" s="2">
        <v>3</v>
      </c>
      <c r="F11" s="2">
        <v>10</v>
      </c>
      <c r="G11" s="23">
        <v>2015</v>
      </c>
    </row>
    <row r="12" spans="1:11" ht="18" customHeight="1" thickBot="1">
      <c r="A12" s="59"/>
      <c r="B12" s="73" t="s">
        <v>15</v>
      </c>
      <c r="C12" s="74"/>
      <c r="D12" s="74"/>
      <c r="E12" s="24">
        <v>26</v>
      </c>
      <c r="F12" s="24">
        <v>12</v>
      </c>
      <c r="G12" s="25">
        <v>2016</v>
      </c>
    </row>
    <row r="13" spans="1:11" ht="17.25" customHeight="1" thickBot="1">
      <c r="A13" s="59"/>
      <c r="B13" s="64" t="s">
        <v>14</v>
      </c>
      <c r="C13" s="65"/>
      <c r="D13" s="65"/>
      <c r="E13" s="27">
        <f>E12-E11</f>
        <v>23</v>
      </c>
      <c r="F13" s="27">
        <f>F12-F11</f>
        <v>2</v>
      </c>
      <c r="G13" s="28">
        <f>G12-G11</f>
        <v>1</v>
      </c>
    </row>
    <row r="14" spans="1:11" ht="18" customHeight="1" thickBot="1">
      <c r="A14" s="59"/>
      <c r="B14" s="62"/>
      <c r="C14" s="62"/>
      <c r="D14" s="62"/>
      <c r="E14" s="62"/>
      <c r="F14" s="62"/>
      <c r="G14" s="63"/>
    </row>
    <row r="15" spans="1:11" ht="15" customHeight="1" thickBot="1">
      <c r="A15" s="59"/>
      <c r="B15" s="83" t="s">
        <v>36</v>
      </c>
      <c r="C15" s="84"/>
      <c r="D15" s="84"/>
      <c r="E15" s="85" t="s">
        <v>29</v>
      </c>
      <c r="F15" s="85"/>
      <c r="G15" s="85"/>
      <c r="H15" s="1"/>
      <c r="I15" s="1"/>
    </row>
    <row r="16" spans="1:11" ht="21.75" customHeight="1" thickBot="1">
      <c r="A16" s="60"/>
      <c r="B16" s="83"/>
      <c r="C16" s="84"/>
      <c r="D16" s="84"/>
      <c r="E16" s="86">
        <v>0</v>
      </c>
      <c r="F16" s="87"/>
      <c r="G16" s="88"/>
      <c r="H16" s="1"/>
      <c r="I16" s="30"/>
    </row>
    <row r="17" spans="1:9" ht="15" thickBot="1">
      <c r="A17" s="8"/>
      <c r="G17" s="3"/>
    </row>
    <row r="18" spans="1:9" ht="17.25" customHeight="1">
      <c r="A18" s="155" t="s">
        <v>45</v>
      </c>
      <c r="B18" s="79" t="s">
        <v>18</v>
      </c>
      <c r="C18" s="80"/>
      <c r="D18" s="77" t="s">
        <v>9</v>
      </c>
      <c r="E18" s="61" t="s">
        <v>11</v>
      </c>
      <c r="F18" s="61"/>
      <c r="G18" s="61" t="s">
        <v>21</v>
      </c>
      <c r="H18" s="75" t="s">
        <v>3</v>
      </c>
      <c r="I18" s="45" t="s">
        <v>16</v>
      </c>
    </row>
    <row r="19" spans="1:9" ht="19.5" customHeight="1">
      <c r="A19" s="156"/>
      <c r="B19" s="81"/>
      <c r="C19" s="82"/>
      <c r="D19" s="78"/>
      <c r="E19" s="7" t="s">
        <v>19</v>
      </c>
      <c r="F19" s="7" t="s">
        <v>20</v>
      </c>
      <c r="G19" s="61"/>
      <c r="H19" s="76"/>
      <c r="I19" s="45"/>
    </row>
    <row r="20" spans="1:9" ht="19.5" customHeight="1">
      <c r="A20" s="156"/>
      <c r="B20" s="56" t="s">
        <v>7</v>
      </c>
      <c r="C20" s="57"/>
      <c r="D20" s="17">
        <v>4500</v>
      </c>
      <c r="E20" s="50">
        <v>42381</v>
      </c>
      <c r="F20" s="53" t="s">
        <v>50</v>
      </c>
      <c r="G20" s="33">
        <v>25</v>
      </c>
      <c r="H20" s="34">
        <f>4500*25/30</f>
        <v>3750</v>
      </c>
      <c r="I20" s="37">
        <f>H20/D20</f>
        <v>0.83333333333333337</v>
      </c>
    </row>
    <row r="21" spans="1:9" ht="19.5" customHeight="1">
      <c r="A21" s="156"/>
      <c r="B21" s="56" t="s">
        <v>51</v>
      </c>
      <c r="C21" s="57"/>
      <c r="D21" s="17">
        <v>1125</v>
      </c>
      <c r="E21" s="51"/>
      <c r="F21" s="54"/>
      <c r="G21" s="33">
        <v>25</v>
      </c>
      <c r="H21" s="34">
        <f>1125*25/30</f>
        <v>937.5</v>
      </c>
      <c r="I21" s="37">
        <f t="shared" ref="I21:I23" si="0">H21/D21</f>
        <v>0.83333333333333337</v>
      </c>
    </row>
    <row r="22" spans="1:9">
      <c r="A22" s="156"/>
      <c r="B22" s="19" t="s">
        <v>8</v>
      </c>
      <c r="C22" s="20"/>
      <c r="D22" s="17"/>
      <c r="E22" s="51"/>
      <c r="F22" s="54"/>
      <c r="G22" s="33"/>
      <c r="H22" s="34"/>
      <c r="I22" s="37"/>
    </row>
    <row r="23" spans="1:9" ht="16.5" customHeight="1" thickBot="1">
      <c r="A23" s="156"/>
      <c r="B23" s="48" t="s">
        <v>52</v>
      </c>
      <c r="C23" s="49"/>
      <c r="D23" s="32">
        <v>850</v>
      </c>
      <c r="E23" s="52"/>
      <c r="F23" s="55"/>
      <c r="G23" s="18">
        <v>25</v>
      </c>
      <c r="H23" s="35">
        <f>850*25/30</f>
        <v>708.33333333333337</v>
      </c>
      <c r="I23" s="37">
        <f t="shared" si="0"/>
        <v>0.83333333333333337</v>
      </c>
    </row>
    <row r="24" spans="1:9" ht="15" customHeight="1" thickBot="1">
      <c r="A24" s="157"/>
      <c r="B24" s="113"/>
      <c r="C24" s="114"/>
      <c r="D24" s="114"/>
      <c r="E24" s="115"/>
      <c r="F24" s="112" t="s">
        <v>29</v>
      </c>
      <c r="G24" s="112"/>
      <c r="H24" s="36">
        <f>SUM(H20:H23)</f>
        <v>5395.833333333333</v>
      </c>
      <c r="I24" s="38">
        <v>0.83</v>
      </c>
    </row>
    <row r="25" spans="1:9" ht="15" thickBot="1">
      <c r="A25" s="8"/>
    </row>
    <row r="26" spans="1:9" ht="14.25" customHeight="1">
      <c r="A26" s="108" t="s">
        <v>30</v>
      </c>
      <c r="B26" s="122" t="s">
        <v>32</v>
      </c>
      <c r="C26" s="123"/>
      <c r="D26" s="126" t="s">
        <v>33</v>
      </c>
      <c r="E26" s="128" t="s">
        <v>11</v>
      </c>
      <c r="F26" s="128"/>
      <c r="G26" s="128" t="s">
        <v>12</v>
      </c>
      <c r="H26" s="152" t="s">
        <v>3</v>
      </c>
      <c r="I26" s="46" t="s">
        <v>16</v>
      </c>
    </row>
    <row r="27" spans="1:9">
      <c r="A27" s="109"/>
      <c r="B27" s="124"/>
      <c r="C27" s="125"/>
      <c r="D27" s="127"/>
      <c r="E27" s="21" t="s">
        <v>19</v>
      </c>
      <c r="F27" s="21" t="s">
        <v>20</v>
      </c>
      <c r="G27" s="129"/>
      <c r="H27" s="153"/>
      <c r="I27" s="47"/>
    </row>
    <row r="28" spans="1:9" ht="14.25" customHeight="1">
      <c r="A28" s="109"/>
      <c r="B28" s="116" t="s">
        <v>34</v>
      </c>
      <c r="C28" s="117"/>
      <c r="D28" s="4">
        <v>17.73</v>
      </c>
      <c r="E28" s="29">
        <v>42073</v>
      </c>
      <c r="F28" s="4" t="s">
        <v>50</v>
      </c>
      <c r="G28" s="4">
        <v>448</v>
      </c>
      <c r="H28" s="39">
        <f>6475+1079+414</f>
        <v>7968</v>
      </c>
      <c r="I28" s="44">
        <f>G28/365</f>
        <v>1.2273972602739727</v>
      </c>
    </row>
    <row r="29" spans="1:9">
      <c r="A29" s="109"/>
      <c r="B29" s="118" t="s">
        <v>35</v>
      </c>
      <c r="C29" s="119"/>
      <c r="D29" s="4"/>
      <c r="E29" s="29">
        <v>42073</v>
      </c>
      <c r="F29" s="31" t="s">
        <v>50</v>
      </c>
      <c r="G29" s="4"/>
      <c r="H29" s="39">
        <v>1045.22</v>
      </c>
      <c r="I29" s="42"/>
    </row>
    <row r="30" spans="1:9" ht="15" thickBot="1">
      <c r="A30" s="109"/>
      <c r="B30" s="120" t="s">
        <v>31</v>
      </c>
      <c r="C30" s="121"/>
      <c r="D30" s="26"/>
      <c r="E30" s="26"/>
      <c r="F30" s="26"/>
      <c r="G30" s="26"/>
      <c r="H30" s="40"/>
      <c r="I30" s="42"/>
    </row>
    <row r="31" spans="1:9" ht="16.5" thickBot="1">
      <c r="A31" s="110"/>
      <c r="B31" s="111"/>
      <c r="C31" s="111"/>
      <c r="D31" s="111"/>
      <c r="E31" s="111"/>
      <c r="F31" s="154" t="s">
        <v>29</v>
      </c>
      <c r="G31" s="154"/>
      <c r="H31" s="41">
        <f>H28+H29</f>
        <v>9013.2199999999993</v>
      </c>
      <c r="I31" s="43"/>
    </row>
    <row r="32" spans="1:9" ht="15" thickBot="1">
      <c r="A32" s="8"/>
    </row>
    <row r="33" spans="1:9" ht="14.25" customHeight="1">
      <c r="A33" s="149" t="s">
        <v>37</v>
      </c>
      <c r="B33" s="141" t="s">
        <v>39</v>
      </c>
      <c r="C33" s="142"/>
      <c r="D33" s="133">
        <f>E16+H24+H31</f>
        <v>14409.053333333333</v>
      </c>
      <c r="E33" s="134"/>
    </row>
    <row r="34" spans="1:9">
      <c r="A34" s="150"/>
      <c r="B34" s="143"/>
      <c r="C34" s="144"/>
      <c r="D34" s="135"/>
      <c r="E34" s="136"/>
    </row>
    <row r="35" spans="1:9">
      <c r="A35" s="150"/>
      <c r="B35" s="145" t="s">
        <v>38</v>
      </c>
      <c r="C35" s="146"/>
      <c r="D35" s="135">
        <v>2150</v>
      </c>
      <c r="E35" s="136"/>
    </row>
    <row r="36" spans="1:9" ht="13.5" customHeight="1" thickBot="1">
      <c r="A36" s="150"/>
      <c r="B36" s="147"/>
      <c r="C36" s="148"/>
      <c r="D36" s="137"/>
      <c r="E36" s="138"/>
    </row>
    <row r="37" spans="1:9" ht="27.75" customHeight="1" thickBot="1">
      <c r="A37" s="151"/>
      <c r="B37" s="139" t="s">
        <v>40</v>
      </c>
      <c r="C37" s="139"/>
      <c r="D37" s="140">
        <f>D33-D35</f>
        <v>12259.053333333333</v>
      </c>
      <c r="E37" s="140"/>
    </row>
    <row r="39" spans="1:9">
      <c r="A39" s="132" t="s">
        <v>44</v>
      </c>
      <c r="B39" s="132"/>
      <c r="C39" s="132"/>
      <c r="D39" s="132"/>
      <c r="E39" s="132"/>
      <c r="F39" s="132"/>
      <c r="G39" s="132"/>
      <c r="H39" s="132"/>
      <c r="I39" s="132"/>
    </row>
    <row r="40" spans="1:9">
      <c r="A40" s="132"/>
      <c r="B40" s="132"/>
      <c r="C40" s="132"/>
      <c r="D40" s="132"/>
      <c r="E40" s="132"/>
      <c r="F40" s="132"/>
      <c r="G40" s="132"/>
      <c r="H40" s="132"/>
      <c r="I40" s="132"/>
    </row>
    <row r="41" spans="1:9">
      <c r="A41" s="132"/>
      <c r="B41" s="132"/>
      <c r="C41" s="132"/>
      <c r="D41" s="132"/>
      <c r="E41" s="132"/>
      <c r="F41" s="132"/>
      <c r="G41" s="132"/>
      <c r="H41" s="132"/>
      <c r="I41" s="132"/>
    </row>
    <row r="43" spans="1:9">
      <c r="A43" s="130" t="s">
        <v>41</v>
      </c>
      <c r="B43" s="130"/>
      <c r="D43" s="130" t="s">
        <v>42</v>
      </c>
      <c r="E43" s="130"/>
      <c r="G43" s="130" t="s">
        <v>43</v>
      </c>
      <c r="H43" s="130"/>
    </row>
  </sheetData>
  <mergeCells count="60">
    <mergeCell ref="G43:H43"/>
    <mergeCell ref="A1:H1"/>
    <mergeCell ref="A2:H2"/>
    <mergeCell ref="A39:I41"/>
    <mergeCell ref="D33:E34"/>
    <mergeCell ref="D35:E36"/>
    <mergeCell ref="B37:C37"/>
    <mergeCell ref="D37:E37"/>
    <mergeCell ref="A43:B43"/>
    <mergeCell ref="D43:E43"/>
    <mergeCell ref="B33:C34"/>
    <mergeCell ref="B35:C36"/>
    <mergeCell ref="A33:A37"/>
    <mergeCell ref="H26:H27"/>
    <mergeCell ref="F31:G31"/>
    <mergeCell ref="A18:A24"/>
    <mergeCell ref="A26:A31"/>
    <mergeCell ref="B31:E31"/>
    <mergeCell ref="F24:G24"/>
    <mergeCell ref="B24:E24"/>
    <mergeCell ref="B28:C28"/>
    <mergeCell ref="B29:C29"/>
    <mergeCell ref="B30:C30"/>
    <mergeCell ref="B26:C27"/>
    <mergeCell ref="D26:D27"/>
    <mergeCell ref="E26:F26"/>
    <mergeCell ref="G26:G27"/>
    <mergeCell ref="G4:H4"/>
    <mergeCell ref="B5:C5"/>
    <mergeCell ref="A4:A7"/>
    <mergeCell ref="G5:H5"/>
    <mergeCell ref="G6:H6"/>
    <mergeCell ref="G7:H7"/>
    <mergeCell ref="D7:E7"/>
    <mergeCell ref="D5:E5"/>
    <mergeCell ref="D4:E4"/>
    <mergeCell ref="B4:C4"/>
    <mergeCell ref="D6:E6"/>
    <mergeCell ref="A9:A16"/>
    <mergeCell ref="E18:F18"/>
    <mergeCell ref="G18:G19"/>
    <mergeCell ref="B14:G14"/>
    <mergeCell ref="B13:D13"/>
    <mergeCell ref="B11:D11"/>
    <mergeCell ref="B10:D10"/>
    <mergeCell ref="B9:G9"/>
    <mergeCell ref="B12:D12"/>
    <mergeCell ref="D18:D19"/>
    <mergeCell ref="B18:C19"/>
    <mergeCell ref="B15:D16"/>
    <mergeCell ref="E15:G15"/>
    <mergeCell ref="E16:G16"/>
    <mergeCell ref="I18:I19"/>
    <mergeCell ref="I26:I27"/>
    <mergeCell ref="B23:C23"/>
    <mergeCell ref="E20:E23"/>
    <mergeCell ref="F20:F23"/>
    <mergeCell ref="B20:C20"/>
    <mergeCell ref="B21:C21"/>
    <mergeCell ref="H18:H19"/>
  </mergeCells>
  <pageMargins left="0.7" right="0.7" top="0.75" bottom="0.75" header="0.3" footer="0.3"/>
  <pageSetup paperSize="9" fitToWidth="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FINAL!OLE_LINK2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YAHIYA BAYOUNI</dc:creator>
  <cp:lastModifiedBy>talal</cp:lastModifiedBy>
  <cp:lastPrinted>2016-08-28T14:52:59Z</cp:lastPrinted>
  <dcterms:created xsi:type="dcterms:W3CDTF">2015-06-03T13:31:24Z</dcterms:created>
  <dcterms:modified xsi:type="dcterms:W3CDTF">2017-01-07T11:17:07Z</dcterms:modified>
</cp:coreProperties>
</file>