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40" yWindow="195" windowWidth="20115" windowHeight="7875"/>
  </bookViews>
  <sheets>
    <sheet name="FINAL" sheetId="6" r:id="rId1"/>
    <sheet name="OFFER TIME" sheetId="4" r:id="rId2"/>
  </sheets>
  <definedNames>
    <definedName name="OLE_LINK2" localSheetId="0">FINAL!$A$41</definedName>
  </definedNames>
  <calcPr calcId="145621"/>
</workbook>
</file>

<file path=xl/calcChain.xml><?xml version="1.0" encoding="utf-8"?>
<calcChain xmlns="http://schemas.openxmlformats.org/spreadsheetml/2006/main">
  <c r="H31" i="6" l="1"/>
  <c r="D33" i="6" s="1"/>
  <c r="D37" i="6" s="1"/>
  <c r="H29" i="6"/>
  <c r="D35" i="6"/>
  <c r="E13" i="6"/>
  <c r="F13" i="6"/>
  <c r="G13" i="6"/>
  <c r="H24" i="6"/>
  <c r="D24" i="4" l="1"/>
  <c r="D23" i="4"/>
  <c r="D22" i="4"/>
  <c r="D21" i="4"/>
  <c r="D20" i="4"/>
  <c r="D19" i="4"/>
  <c r="C24" i="4"/>
</calcChain>
</file>

<file path=xl/sharedStrings.xml><?xml version="1.0" encoding="utf-8"?>
<sst xmlns="http://schemas.openxmlformats.org/spreadsheetml/2006/main" count="92" uniqueCount="75">
  <si>
    <t>BAYOUNI TRADING &amp; SERVICE EST</t>
  </si>
  <si>
    <t>EMPLOYEE NAME:</t>
  </si>
  <si>
    <t>N . EMPLOYEE :</t>
  </si>
  <si>
    <t>DEPT.</t>
  </si>
  <si>
    <t>FIRST LINE MANAGER</t>
  </si>
  <si>
    <t>FRORENCIO DIWA</t>
  </si>
  <si>
    <t>PROJECT</t>
  </si>
  <si>
    <t>EBRAHAM</t>
  </si>
  <si>
    <t>WORK TIME SHEET MONTHLY</t>
  </si>
  <si>
    <t>DATE</t>
  </si>
  <si>
    <t>DATE:</t>
  </si>
  <si>
    <t>22/8/2016</t>
  </si>
  <si>
    <t>YEAR</t>
  </si>
  <si>
    <t>REGULAR HOURS</t>
  </si>
  <si>
    <t>OVER TIME PAY HOURLY</t>
  </si>
  <si>
    <t>MONTH</t>
  </si>
  <si>
    <t>APRIL</t>
  </si>
  <si>
    <t>MAY</t>
  </si>
  <si>
    <t>JUNE</t>
  </si>
  <si>
    <t>JULY</t>
  </si>
  <si>
    <t>EXTRA HRS</t>
  </si>
  <si>
    <t>TOTAL AMOUNT</t>
  </si>
  <si>
    <t>TOTAL</t>
  </si>
  <si>
    <t>EMPLOYEE SIGNATURE :</t>
  </si>
  <si>
    <t>EXECUTED MANAGER</t>
  </si>
  <si>
    <t>FINANCIAL</t>
  </si>
  <si>
    <t>STATEMENT OF FINAL SETTLEMENT</t>
  </si>
  <si>
    <t>EMPLOYEE NAME</t>
  </si>
  <si>
    <t>JOINING DATE</t>
  </si>
  <si>
    <t>FEBRUARY</t>
  </si>
  <si>
    <t>BASIC SALARY</t>
  </si>
  <si>
    <t xml:space="preserve">EXTRA </t>
  </si>
  <si>
    <t xml:space="preserve">FOOD ALLOWANCE </t>
  </si>
  <si>
    <t>OFFER TIME</t>
  </si>
  <si>
    <t>AMOUNT</t>
  </si>
  <si>
    <t>SECTION</t>
  </si>
  <si>
    <t>PERIOD</t>
  </si>
  <si>
    <t>DAYS</t>
  </si>
  <si>
    <t>JOINING</t>
  </si>
  <si>
    <t>NET</t>
  </si>
  <si>
    <t>TERMINATION OF SERVICES</t>
  </si>
  <si>
    <t>RATE</t>
  </si>
  <si>
    <t xml:space="preserve">PERIOD </t>
  </si>
  <si>
    <t>30/8/2016</t>
  </si>
  <si>
    <t>SALARY DETAILS</t>
  </si>
  <si>
    <t>FROM</t>
  </si>
  <si>
    <t>TO</t>
  </si>
  <si>
    <t>DAYS/HRS</t>
  </si>
  <si>
    <t>SERVICE  OF PERIOD</t>
  </si>
  <si>
    <t>DATA</t>
  </si>
  <si>
    <t>TERMINATION DATE</t>
  </si>
  <si>
    <t>JOB.NO</t>
  </si>
  <si>
    <t>EMP. NO</t>
  </si>
  <si>
    <t>NATIONALITY</t>
  </si>
  <si>
    <t>JOB.TITLE</t>
  </si>
  <si>
    <t>SUB TOTAL</t>
  </si>
  <si>
    <t>LEAVE</t>
  </si>
  <si>
    <t>VISA</t>
  </si>
  <si>
    <t>LEAVE DETAILS</t>
  </si>
  <si>
    <t>DAILY WAGE</t>
  </si>
  <si>
    <t xml:space="preserve">ACCRUED LEAVE PAY </t>
  </si>
  <si>
    <t>ACCRUED TICKET</t>
  </si>
  <si>
    <t>END OF SERVICE AWARD</t>
  </si>
  <si>
    <t>ADJUSTMENT</t>
  </si>
  <si>
    <t>DEDUCTIONS</t>
  </si>
  <si>
    <t>ADDITIONS</t>
  </si>
  <si>
    <t>GRAND TOTAL</t>
  </si>
  <si>
    <t>FINANCE APPROVAL</t>
  </si>
  <si>
    <t>MANAGER</t>
  </si>
  <si>
    <t>EMPLOYEE</t>
  </si>
  <si>
    <t>FLORENLIO FLORE</t>
  </si>
  <si>
    <t>PHILIPPINES</t>
  </si>
  <si>
    <t>TECHNICAL</t>
  </si>
  <si>
    <t>I am MR.                                         I have received all my salaries and  My receivables  from Bayouni Trading &amp; Servie Est. and i terminated  of my contract with them And I do not have any demands with them.</t>
  </si>
  <si>
    <t>REMUNERATIONS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</si>
</sst>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7" formatCode="[$-409]d\-mmm\-yy;@"/>
    <numFmt numFmtId="168" formatCode="[$-409]d\-mmm;@"/>
  </numFmts>
  <fonts count="17" x14ac:knownFonts="1">
    <font>
      <sz val="11"/>
      <color theme="1"/>
      <name val="Cambria"/>
      <family val="2"/>
      <scheme val="minor"/>
    </font>
    <font>
      <sz val="11"/>
      <color rgb="FFFF0000"/>
      <name val="Cambria"/>
      <family val="2"/>
      <scheme val="minor"/>
    </font>
    <font>
      <b/>
      <sz val="11"/>
      <color theme="1"/>
      <name val="Cambria"/>
      <family val="2"/>
      <scheme val="minor"/>
    </font>
    <font>
      <b/>
      <sz val="11"/>
      <color rgb="FFFF0000"/>
      <name val="Cambria"/>
      <family val="2"/>
      <scheme val="minor"/>
    </font>
    <font>
      <sz val="11"/>
      <color theme="1"/>
      <name val="Cambria"/>
      <family val="2"/>
      <scheme val="minor"/>
    </font>
    <font>
      <b/>
      <sz val="14"/>
      <color theme="1"/>
      <name val="Cambria"/>
      <family val="2"/>
      <scheme val="minor"/>
    </font>
    <font>
      <b/>
      <sz val="12"/>
      <color theme="1"/>
      <name val="Cambria"/>
      <family val="2"/>
      <scheme val="minor"/>
    </font>
    <font>
      <sz val="10"/>
      <color theme="1"/>
      <name val="Cambria"/>
      <family val="2"/>
      <scheme val="minor"/>
    </font>
    <font>
      <b/>
      <sz val="11"/>
      <color theme="1"/>
      <name val="Cambria"/>
      <family val="1"/>
      <scheme val="minor"/>
    </font>
    <font>
      <b/>
      <sz val="10"/>
      <color theme="1"/>
      <name val="Cambria"/>
      <family val="1"/>
      <scheme val="minor"/>
    </font>
    <font>
      <sz val="14"/>
      <color theme="1"/>
      <name val="Cambria"/>
      <family val="2"/>
      <scheme val="minor"/>
    </font>
    <font>
      <sz val="11"/>
      <color rgb="FF222222"/>
      <name val="Arial"/>
      <family val="2"/>
    </font>
    <font>
      <b/>
      <sz val="11"/>
      <color rgb="FFFF0000"/>
      <name val="Cambria"/>
      <family val="1"/>
      <scheme val="minor"/>
    </font>
    <font>
      <b/>
      <sz val="12"/>
      <color rgb="FFFF0000"/>
      <name val="Cambria"/>
      <family val="1"/>
      <scheme val="minor"/>
    </font>
    <font>
      <sz val="12"/>
      <color rgb="FFFF0000"/>
      <name val="Cambria"/>
      <family val="2"/>
      <scheme val="minor"/>
    </font>
    <font>
      <sz val="12"/>
      <color theme="1"/>
      <name val="Cambria"/>
      <family val="2"/>
      <scheme val="minor"/>
    </font>
    <font>
      <b/>
      <sz val="14"/>
      <color rgb="FFFF0000"/>
      <name val="Cambria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65">
    <xf numFmtId="0" fontId="0" fillId="0" borderId="0" xfId="0"/>
    <xf numFmtId="0" fontId="0" fillId="0" borderId="0" xfId="0" applyBorder="1"/>
    <xf numFmtId="0" fontId="0" fillId="0" borderId="3" xfId="0" applyBorder="1"/>
    <xf numFmtId="0" fontId="0" fillId="2" borderId="3" xfId="0" applyFill="1" applyBorder="1"/>
    <xf numFmtId="0" fontId="0" fillId="0" borderId="0" xfId="0" applyBorder="1" applyAlignment="1">
      <alignment horizontal="center"/>
    </xf>
    <xf numFmtId="0" fontId="2" fillId="0" borderId="3" xfId="0" applyFont="1" applyBorder="1"/>
    <xf numFmtId="0" fontId="2" fillId="2" borderId="3" xfId="0" applyFont="1" applyFill="1" applyBorder="1"/>
    <xf numFmtId="0" fontId="2" fillId="2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/>
    <xf numFmtId="0" fontId="0" fillId="4" borderId="0" xfId="0" applyFill="1" applyBorder="1" applyAlignment="1">
      <alignment horizontal="center"/>
    </xf>
    <xf numFmtId="0" fontId="0" fillId="0" borderId="0" xfId="0" applyBorder="1" applyAlignment="1"/>
    <xf numFmtId="0" fontId="2" fillId="4" borderId="0" xfId="0" applyFont="1" applyFill="1" applyBorder="1"/>
    <xf numFmtId="0" fontId="2" fillId="4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4" borderId="3" xfId="0" applyFill="1" applyBorder="1"/>
    <xf numFmtId="0" fontId="0" fillId="0" borderId="0" xfId="0" applyFont="1"/>
    <xf numFmtId="168" fontId="0" fillId="0" borderId="0" xfId="0" applyNumberFormat="1" applyAlignment="1">
      <alignment horizontal="center"/>
    </xf>
    <xf numFmtId="0" fontId="2" fillId="3" borderId="3" xfId="0" applyFont="1" applyFill="1" applyBorder="1" applyAlignment="1">
      <alignment vertical="center"/>
    </xf>
    <xf numFmtId="0" fontId="0" fillId="3" borderId="0" xfId="0" applyFill="1"/>
    <xf numFmtId="0" fontId="7" fillId="5" borderId="32" xfId="0" applyFont="1" applyFill="1" applyBorder="1"/>
    <xf numFmtId="0" fontId="7" fillId="5" borderId="33" xfId="0" applyFont="1" applyFill="1" applyBorder="1"/>
    <xf numFmtId="0" fontId="7" fillId="5" borderId="10" xfId="0" applyFont="1" applyFill="1" applyBorder="1"/>
    <xf numFmtId="0" fontId="0" fillId="5" borderId="12" xfId="0" applyFont="1" applyFill="1" applyBorder="1"/>
    <xf numFmtId="0" fontId="7" fillId="5" borderId="24" xfId="0" applyFont="1" applyFill="1" applyBorder="1"/>
    <xf numFmtId="0" fontId="0" fillId="5" borderId="25" xfId="0" applyFill="1" applyBorder="1"/>
    <xf numFmtId="0" fontId="0" fillId="5" borderId="26" xfId="0" applyFill="1" applyBorder="1"/>
    <xf numFmtId="0" fontId="2" fillId="3" borderId="3" xfId="0" applyFont="1" applyFill="1" applyBorder="1"/>
    <xf numFmtId="0" fontId="8" fillId="0" borderId="3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/>
    <xf numFmtId="0" fontId="9" fillId="0" borderId="5" xfId="0" applyFont="1" applyBorder="1" applyAlignment="1"/>
    <xf numFmtId="0" fontId="9" fillId="0" borderId="3" xfId="0" applyFont="1" applyBorder="1" applyAlignment="1"/>
    <xf numFmtId="0" fontId="9" fillId="0" borderId="36" xfId="0" applyFont="1" applyBorder="1" applyAlignment="1"/>
    <xf numFmtId="0" fontId="9" fillId="0" borderId="11" xfId="0" applyFont="1" applyBorder="1" applyAlignment="1"/>
    <xf numFmtId="0" fontId="0" fillId="3" borderId="3" xfId="0" applyFill="1" applyBorder="1" applyAlignment="1">
      <alignment horizontal="center"/>
    </xf>
    <xf numFmtId="0" fontId="2" fillId="3" borderId="33" xfId="0" applyFont="1" applyFill="1" applyBorder="1"/>
    <xf numFmtId="0" fontId="2" fillId="0" borderId="33" xfId="0" applyFont="1" applyBorder="1"/>
    <xf numFmtId="0" fontId="2" fillId="0" borderId="11" xfId="0" applyFont="1" applyBorder="1"/>
    <xf numFmtId="0" fontId="2" fillId="0" borderId="12" xfId="0" applyFont="1" applyBorder="1"/>
    <xf numFmtId="0" fontId="0" fillId="0" borderId="21" xfId="0" applyBorder="1" applyAlignment="1">
      <alignment horizontal="center"/>
    </xf>
    <xf numFmtId="0" fontId="0" fillId="0" borderId="35" xfId="0" applyBorder="1" applyAlignment="1">
      <alignment horizontal="center"/>
    </xf>
    <xf numFmtId="0" fontId="3" fillId="3" borderId="37" xfId="0" applyFont="1" applyFill="1" applyBorder="1"/>
    <xf numFmtId="0" fontId="3" fillId="3" borderId="38" xfId="0" applyFont="1" applyFill="1" applyBorder="1"/>
    <xf numFmtId="0" fontId="8" fillId="0" borderId="33" xfId="0" applyFon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 vertical="center" wrapText="1"/>
    </xf>
    <xf numFmtId="0" fontId="0" fillId="3" borderId="19" xfId="0" applyFill="1" applyBorder="1" applyAlignment="1">
      <alignment horizont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3" xfId="0" applyFill="1" applyBorder="1" applyAlignment="1">
      <alignment horizontal="center"/>
    </xf>
    <xf numFmtId="0" fontId="0" fillId="3" borderId="9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/>
    </xf>
    <xf numFmtId="0" fontId="2" fillId="3" borderId="27" xfId="0" applyFont="1" applyFill="1" applyBorder="1" applyAlignment="1">
      <alignment horizontal="center" vertical="center" textRotation="90"/>
    </xf>
    <xf numFmtId="0" fontId="2" fillId="3" borderId="28" xfId="0" applyFont="1" applyFill="1" applyBorder="1" applyAlignment="1">
      <alignment horizontal="center" vertical="center" textRotation="90"/>
    </xf>
    <xf numFmtId="0" fontId="2" fillId="3" borderId="29" xfId="0" applyFont="1" applyFill="1" applyBorder="1" applyAlignment="1">
      <alignment horizontal="center" vertical="center" textRotation="90"/>
    </xf>
    <xf numFmtId="0" fontId="8" fillId="3" borderId="41" xfId="0" applyFont="1" applyFill="1" applyBorder="1" applyAlignment="1">
      <alignment horizontal="center" vertical="center" textRotation="90"/>
    </xf>
    <xf numFmtId="0" fontId="8" fillId="3" borderId="16" xfId="0" applyFont="1" applyFill="1" applyBorder="1" applyAlignment="1">
      <alignment horizontal="center" vertical="center" textRotation="90"/>
    </xf>
    <xf numFmtId="0" fontId="8" fillId="3" borderId="17" xfId="0" applyFont="1" applyFill="1" applyBorder="1" applyAlignment="1">
      <alignment horizontal="center" vertical="center" textRotation="90"/>
    </xf>
    <xf numFmtId="0" fontId="12" fillId="3" borderId="19" xfId="0" applyFont="1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3" borderId="8" xfId="0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0" fontId="0" fillId="3" borderId="8" xfId="0" applyFill="1" applyBorder="1" applyAlignment="1">
      <alignment horizontal="center"/>
    </xf>
    <xf numFmtId="0" fontId="7" fillId="5" borderId="32" xfId="0" applyFont="1" applyFill="1" applyBorder="1" applyAlignment="1">
      <alignment horizontal="left"/>
    </xf>
    <xf numFmtId="0" fontId="7" fillId="5" borderId="33" xfId="0" applyFont="1" applyFill="1" applyBorder="1" applyAlignment="1">
      <alignment horizontal="left"/>
    </xf>
    <xf numFmtId="0" fontId="8" fillId="3" borderId="24" xfId="0" applyFont="1" applyFill="1" applyBorder="1" applyAlignment="1">
      <alignment horizontal="center" vertical="center" textRotation="90"/>
    </xf>
    <xf numFmtId="0" fontId="8" fillId="3" borderId="25" xfId="0" applyFont="1" applyFill="1" applyBorder="1" applyAlignment="1">
      <alignment horizontal="center" vertical="center" textRotation="90"/>
    </xf>
    <xf numFmtId="0" fontId="8" fillId="3" borderId="26" xfId="0" applyFont="1" applyFill="1" applyBorder="1" applyAlignment="1">
      <alignment horizontal="center" vertical="center" textRotation="90"/>
    </xf>
    <xf numFmtId="0" fontId="7" fillId="5" borderId="30" xfId="0" applyFont="1" applyFill="1" applyBorder="1" applyAlignment="1">
      <alignment horizontal="left"/>
    </xf>
    <xf numFmtId="0" fontId="7" fillId="5" borderId="31" xfId="0" applyFont="1" applyFill="1" applyBorder="1" applyAlignment="1">
      <alignment horizontal="left"/>
    </xf>
    <xf numFmtId="0" fontId="2" fillId="3" borderId="24" xfId="0" applyFont="1" applyFill="1" applyBorder="1" applyAlignment="1">
      <alignment horizontal="center" vertical="center" textRotation="90"/>
    </xf>
    <xf numFmtId="0" fontId="2" fillId="3" borderId="25" xfId="0" applyFont="1" applyFill="1" applyBorder="1" applyAlignment="1">
      <alignment horizontal="center" vertical="center" textRotation="90"/>
    </xf>
    <xf numFmtId="0" fontId="2" fillId="3" borderId="26" xfId="0" applyFont="1" applyFill="1" applyBorder="1" applyAlignment="1">
      <alignment horizontal="center" vertical="center" textRotation="90"/>
    </xf>
    <xf numFmtId="0" fontId="2" fillId="3" borderId="3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40" xfId="0" applyFont="1" applyFill="1" applyBorder="1" applyAlignment="1">
      <alignment horizontal="center"/>
    </xf>
    <xf numFmtId="0" fontId="2" fillId="3" borderId="37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9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9" fillId="0" borderId="5" xfId="0" applyFont="1" applyBorder="1" applyAlignment="1"/>
    <xf numFmtId="0" fontId="9" fillId="0" borderId="3" xfId="0" applyFont="1" applyBorder="1" applyAlignment="1"/>
    <xf numFmtId="0" fontId="8" fillId="3" borderId="24" xfId="0" applyFont="1" applyFill="1" applyBorder="1" applyAlignment="1">
      <alignment horizontal="center" textRotation="90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textRotation="90"/>
    </xf>
    <xf numFmtId="0" fontId="8" fillId="3" borderId="3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3" borderId="26" xfId="0" applyFont="1" applyFill="1" applyBorder="1" applyAlignment="1">
      <alignment horizontal="center" textRotation="90"/>
    </xf>
    <xf numFmtId="0" fontId="8" fillId="3" borderId="19" xfId="0" applyFont="1" applyFill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67" fontId="1" fillId="0" borderId="5" xfId="0" applyNumberFormat="1" applyFont="1" applyBorder="1" applyAlignment="1">
      <alignment horizontal="center"/>
    </xf>
    <xf numFmtId="167" fontId="1" fillId="0" borderId="4" xfId="0" applyNumberFormat="1" applyFont="1" applyBorder="1" applyAlignment="1">
      <alignment horizontal="center"/>
    </xf>
    <xf numFmtId="167" fontId="1" fillId="0" borderId="42" xfId="0" applyNumberFormat="1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167" fontId="1" fillId="0" borderId="6" xfId="0" applyNumberFormat="1" applyFont="1" applyBorder="1" applyAlignment="1">
      <alignment horizontal="center"/>
    </xf>
    <xf numFmtId="167" fontId="1" fillId="0" borderId="44" xfId="0" applyNumberFormat="1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2" fontId="14" fillId="3" borderId="19" xfId="0" applyNumberFormat="1" applyFont="1" applyFill="1" applyBorder="1"/>
    <xf numFmtId="43" fontId="8" fillId="0" borderId="8" xfId="1" applyFont="1" applyBorder="1" applyAlignment="1">
      <alignment horizontal="center"/>
    </xf>
    <xf numFmtId="43" fontId="8" fillId="0" borderId="9" xfId="1" applyFont="1" applyBorder="1" applyAlignment="1">
      <alignment horizontal="center"/>
    </xf>
    <xf numFmtId="43" fontId="8" fillId="0" borderId="3" xfId="1" applyFont="1" applyBorder="1" applyAlignment="1">
      <alignment horizontal="center"/>
    </xf>
    <xf numFmtId="43" fontId="8" fillId="0" borderId="33" xfId="1" applyFont="1" applyBorder="1" applyAlignment="1">
      <alignment horizontal="center"/>
    </xf>
    <xf numFmtId="43" fontId="8" fillId="0" borderId="11" xfId="1" applyFont="1" applyBorder="1" applyAlignment="1">
      <alignment horizontal="center"/>
    </xf>
    <xf numFmtId="43" fontId="8" fillId="0" borderId="12" xfId="1" applyFont="1" applyBorder="1" applyAlignment="1">
      <alignment horizontal="center"/>
    </xf>
    <xf numFmtId="43" fontId="13" fillId="3" borderId="19" xfId="1" applyFont="1" applyFill="1" applyBorder="1" applyAlignment="1">
      <alignment horizontal="center"/>
    </xf>
    <xf numFmtId="43" fontId="8" fillId="0" borderId="11" xfId="1" applyFont="1" applyBorder="1"/>
    <xf numFmtId="43" fontId="12" fillId="3" borderId="19" xfId="1" applyFont="1" applyFill="1" applyBorder="1"/>
    <xf numFmtId="0" fontId="15" fillId="0" borderId="0" xfId="0" applyFont="1" applyBorder="1"/>
    <xf numFmtId="43" fontId="16" fillId="3" borderId="13" xfId="1" applyFont="1" applyFill="1" applyBorder="1" applyAlignment="1">
      <alignment horizontal="left" vertical="center"/>
    </xf>
    <xf numFmtId="43" fontId="16" fillId="3" borderId="14" xfId="1" applyFont="1" applyFill="1" applyBorder="1" applyAlignment="1">
      <alignment horizontal="left" vertical="center"/>
    </xf>
    <xf numFmtId="43" fontId="16" fillId="3" borderId="15" xfId="1" applyFont="1" applyFill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ketchbook">
  <a:themeElements>
    <a:clrScheme name="Sketchbook">
      <a:dk1>
        <a:sysClr val="windowText" lastClr="000000"/>
      </a:dk1>
      <a:lt1>
        <a:sysClr val="window" lastClr="FFFFFF"/>
      </a:lt1>
      <a:dk2>
        <a:srgbClr val="4C1304"/>
      </a:dk2>
      <a:lt2>
        <a:srgbClr val="FFFEE6"/>
      </a:lt2>
      <a:accent1>
        <a:srgbClr val="A63212"/>
      </a:accent1>
      <a:accent2>
        <a:srgbClr val="E68230"/>
      </a:accent2>
      <a:accent3>
        <a:srgbClr val="9BB05E"/>
      </a:accent3>
      <a:accent4>
        <a:srgbClr val="6B9BC7"/>
      </a:accent4>
      <a:accent5>
        <a:srgbClr val="4E66B2"/>
      </a:accent5>
      <a:accent6>
        <a:srgbClr val="8976AC"/>
      </a:accent6>
      <a:hlink>
        <a:srgbClr val="942408"/>
      </a:hlink>
      <a:folHlink>
        <a:srgbClr val="B34F17"/>
      </a:folHlink>
    </a:clrScheme>
    <a:fontScheme name="Sketchbook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mbria"/>
        <a:ea typeface=""/>
        <a:cs typeface=""/>
        <a:font script="Jpan" typeface="HG明朝B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Sketchbook">
      <a:fillStyleLst>
        <a:solidFill>
          <a:schemeClr val="phClr"/>
        </a:solidFill>
        <a:gradFill rotWithShape="1">
          <a:gsLst>
            <a:gs pos="0">
              <a:schemeClr val="phClr">
                <a:tint val="10000"/>
                <a:alpha val="94000"/>
                <a:satMod val="120000"/>
                <a:lumMod val="110000"/>
              </a:schemeClr>
            </a:gs>
            <a:gs pos="100000">
              <a:schemeClr val="phClr">
                <a:tint val="80000"/>
                <a:shade val="100000"/>
                <a:satMod val="140000"/>
                <a:lumMod val="12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100000"/>
                <a:shade val="100000"/>
                <a:satMod val="100000"/>
                <a:lumMod val="90000"/>
              </a:schemeClr>
            </a:gs>
            <a:gs pos="100000">
              <a:schemeClr val="phClr">
                <a:tint val="95000"/>
                <a:shade val="100000"/>
                <a:satMod val="110000"/>
                <a:lumMod val="105000"/>
              </a:schemeClr>
            </a:gs>
          </a:gsLst>
          <a:path path="circle">
            <a:fillToRect l="40000" t="100000" r="4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>
              <a:shade val="9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rotWithShape="0">
              <a:srgbClr val="000000">
                <a:alpha val="37000"/>
              </a:srgbClr>
            </a:outerShdw>
          </a:effectLst>
        </a:effectStyle>
        <a:effectStyle>
          <a:effectLst>
            <a:outerShdw blurRad="50800" dist="25400" dir="5040000" rotWithShape="0">
              <a:srgbClr val="000000">
                <a:alpha val="44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dkEdge">
            <a:bevelT w="38100" h="25400" prst="coolSlant"/>
          </a:sp3d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>
                <a:shade val="55000"/>
                <a:lumMod val="90000"/>
              </a:schemeClr>
              <a:schemeClr val="phClr">
                <a:tint val="92000"/>
                <a:satMod val="120000"/>
                <a:lumMod val="103000"/>
              </a:schemeClr>
            </a:duotone>
          </a:blip>
          <a:stretch/>
        </a:blipFill>
        <a:blipFill rotWithShape="1">
          <a:blip xmlns:r="http://schemas.openxmlformats.org/officeDocument/2006/relationships" r:embed="rId2">
            <a:duotone>
              <a:schemeClr val="phClr">
                <a:shade val="96000"/>
              </a:schemeClr>
              <a:schemeClr val="phClr">
                <a:tint val="98000"/>
              </a:schemeClr>
            </a:duotone>
          </a:blip>
          <a:tile tx="0" ty="0" sx="50000" sy="5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43"/>
  <sheetViews>
    <sheetView tabSelected="1" topLeftCell="A7" workbookViewId="0">
      <selection activeCell="E16" sqref="E16:G16"/>
    </sheetView>
  </sheetViews>
  <sheetFormatPr defaultRowHeight="14.25" x14ac:dyDescent="0.2"/>
  <cols>
    <col min="5" max="5" width="9.25" customWidth="1"/>
    <col min="6" max="6" width="9.125" customWidth="1"/>
    <col min="7" max="7" width="9.375" customWidth="1"/>
    <col min="11" max="11" width="12" customWidth="1"/>
  </cols>
  <sheetData>
    <row r="1" spans="1:11" ht="22.5" customHeight="1" x14ac:dyDescent="0.25">
      <c r="A1" s="65" t="s">
        <v>0</v>
      </c>
      <c r="B1" s="65"/>
      <c r="C1" s="65"/>
      <c r="D1" s="65"/>
      <c r="E1" s="65"/>
      <c r="F1" s="65"/>
      <c r="G1" s="65"/>
      <c r="H1" s="65"/>
    </row>
    <row r="2" spans="1:11" x14ac:dyDescent="0.2">
      <c r="A2" s="48" t="s">
        <v>26</v>
      </c>
      <c r="B2" s="48"/>
      <c r="C2" s="48"/>
      <c r="D2" s="48"/>
      <c r="E2" s="48"/>
      <c r="F2" s="48"/>
      <c r="G2" s="48"/>
      <c r="H2" s="48"/>
    </row>
    <row r="3" spans="1:11" ht="15" thickBot="1" x14ac:dyDescent="0.25"/>
    <row r="4" spans="1:11" ht="17.100000000000001" customHeight="1" x14ac:dyDescent="0.2">
      <c r="A4" s="96" t="s">
        <v>49</v>
      </c>
      <c r="B4" s="99" t="s">
        <v>27</v>
      </c>
      <c r="C4" s="100"/>
      <c r="D4" s="139" t="s">
        <v>70</v>
      </c>
      <c r="E4" s="139"/>
      <c r="F4" s="25" t="s">
        <v>51</v>
      </c>
      <c r="G4" s="144">
        <v>4</v>
      </c>
      <c r="H4" s="145"/>
    </row>
    <row r="5" spans="1:11" ht="17.100000000000001" customHeight="1" x14ac:dyDescent="0.2">
      <c r="A5" s="97"/>
      <c r="B5" s="94" t="s">
        <v>53</v>
      </c>
      <c r="C5" s="95"/>
      <c r="D5" s="140" t="s">
        <v>71</v>
      </c>
      <c r="E5" s="140"/>
      <c r="F5" s="26" t="s">
        <v>52</v>
      </c>
      <c r="G5" s="140">
        <v>2118771498</v>
      </c>
      <c r="H5" s="146"/>
    </row>
    <row r="6" spans="1:11" ht="17.100000000000001" customHeight="1" x14ac:dyDescent="0.2">
      <c r="A6" s="97"/>
      <c r="B6" s="21" t="s">
        <v>28</v>
      </c>
      <c r="C6" s="22"/>
      <c r="D6" s="141">
        <v>35186</v>
      </c>
      <c r="E6" s="142"/>
      <c r="F6" s="26" t="s">
        <v>35</v>
      </c>
      <c r="G6" s="147" t="s">
        <v>6</v>
      </c>
      <c r="H6" s="148"/>
      <c r="I6" s="17"/>
      <c r="J6" s="17"/>
      <c r="K6" s="18"/>
    </row>
    <row r="7" spans="1:11" ht="17.100000000000001" customHeight="1" thickBot="1" x14ac:dyDescent="0.25">
      <c r="A7" s="98"/>
      <c r="B7" s="23" t="s">
        <v>50</v>
      </c>
      <c r="C7" s="24"/>
      <c r="D7" s="143">
        <v>42612</v>
      </c>
      <c r="E7" s="143"/>
      <c r="F7" s="27" t="s">
        <v>54</v>
      </c>
      <c r="G7" s="149" t="s">
        <v>72</v>
      </c>
      <c r="H7" s="150"/>
      <c r="I7" s="17"/>
      <c r="J7" s="17"/>
      <c r="K7" s="18"/>
    </row>
    <row r="8" spans="1:11" ht="20.25" customHeight="1" thickBot="1" x14ac:dyDescent="0.25"/>
    <row r="9" spans="1:11" ht="20.25" customHeight="1" x14ac:dyDescent="0.2">
      <c r="A9" s="101" t="s">
        <v>48</v>
      </c>
      <c r="B9" s="120" t="s">
        <v>42</v>
      </c>
      <c r="C9" s="121"/>
      <c r="D9" s="121"/>
      <c r="E9" s="121"/>
      <c r="F9" s="121"/>
      <c r="G9" s="122"/>
    </row>
    <row r="10" spans="1:11" ht="20.25" customHeight="1" x14ac:dyDescent="0.2">
      <c r="A10" s="102"/>
      <c r="B10" s="118" t="s">
        <v>41</v>
      </c>
      <c r="C10" s="119"/>
      <c r="D10" s="119"/>
      <c r="E10" s="28" t="s">
        <v>37</v>
      </c>
      <c r="F10" s="28" t="s">
        <v>15</v>
      </c>
      <c r="G10" s="38" t="s">
        <v>12</v>
      </c>
    </row>
    <row r="11" spans="1:11" ht="16.5" customHeight="1" x14ac:dyDescent="0.2">
      <c r="A11" s="102"/>
      <c r="B11" s="63" t="s">
        <v>38</v>
      </c>
      <c r="C11" s="60"/>
      <c r="D11" s="60"/>
      <c r="E11" s="5">
        <v>1</v>
      </c>
      <c r="F11" s="5">
        <v>5</v>
      </c>
      <c r="G11" s="39">
        <v>1996</v>
      </c>
    </row>
    <row r="12" spans="1:11" ht="18" customHeight="1" thickBot="1" x14ac:dyDescent="0.25">
      <c r="A12" s="102"/>
      <c r="B12" s="123" t="s">
        <v>40</v>
      </c>
      <c r="C12" s="124"/>
      <c r="D12" s="124"/>
      <c r="E12" s="40">
        <v>30</v>
      </c>
      <c r="F12" s="40">
        <v>8</v>
      </c>
      <c r="G12" s="41">
        <v>2016</v>
      </c>
    </row>
    <row r="13" spans="1:11" ht="17.25" customHeight="1" thickBot="1" x14ac:dyDescent="0.25">
      <c r="A13" s="102"/>
      <c r="B13" s="116" t="s">
        <v>39</v>
      </c>
      <c r="C13" s="117"/>
      <c r="D13" s="117"/>
      <c r="E13" s="44">
        <f>E12-E11</f>
        <v>29</v>
      </c>
      <c r="F13" s="44">
        <f>F12-F11</f>
        <v>3</v>
      </c>
      <c r="G13" s="45">
        <f>G12-G11</f>
        <v>20</v>
      </c>
    </row>
    <row r="14" spans="1:11" ht="18" customHeight="1" thickBot="1" x14ac:dyDescent="0.25">
      <c r="A14" s="102"/>
      <c r="B14" s="114"/>
      <c r="C14" s="114"/>
      <c r="D14" s="114"/>
      <c r="E14" s="114"/>
      <c r="F14" s="114"/>
      <c r="G14" s="115"/>
    </row>
    <row r="15" spans="1:11" ht="15" customHeight="1" thickBot="1" x14ac:dyDescent="0.25">
      <c r="A15" s="102"/>
      <c r="B15" s="111" t="s">
        <v>62</v>
      </c>
      <c r="C15" s="112"/>
      <c r="D15" s="112"/>
      <c r="E15" s="113" t="s">
        <v>55</v>
      </c>
      <c r="F15" s="113"/>
      <c r="G15" s="113"/>
      <c r="H15" s="1"/>
      <c r="I15" s="1"/>
    </row>
    <row r="16" spans="1:11" ht="21.75" customHeight="1" thickBot="1" x14ac:dyDescent="0.3">
      <c r="A16" s="103"/>
      <c r="B16" s="111"/>
      <c r="C16" s="112"/>
      <c r="D16" s="112"/>
      <c r="E16" s="162">
        <v>44583</v>
      </c>
      <c r="F16" s="163"/>
      <c r="G16" s="164"/>
      <c r="H16" s="1"/>
      <c r="I16" s="161"/>
    </row>
    <row r="17" spans="1:8" ht="15" thickBot="1" x14ac:dyDescent="0.25">
      <c r="A17" s="20"/>
      <c r="G17" s="14"/>
    </row>
    <row r="18" spans="1:8" ht="17.25" customHeight="1" x14ac:dyDescent="0.2">
      <c r="A18" s="76" t="s">
        <v>74</v>
      </c>
      <c r="B18" s="107" t="s">
        <v>44</v>
      </c>
      <c r="C18" s="108"/>
      <c r="D18" s="105" t="s">
        <v>34</v>
      </c>
      <c r="E18" s="104" t="s">
        <v>36</v>
      </c>
      <c r="F18" s="104"/>
      <c r="G18" s="104" t="s">
        <v>47</v>
      </c>
      <c r="H18" s="105" t="s">
        <v>22</v>
      </c>
    </row>
    <row r="19" spans="1:8" ht="19.5" customHeight="1" x14ac:dyDescent="0.2">
      <c r="A19" s="77"/>
      <c r="B19" s="109"/>
      <c r="C19" s="110"/>
      <c r="D19" s="106"/>
      <c r="E19" s="19" t="s">
        <v>45</v>
      </c>
      <c r="F19" s="19" t="s">
        <v>46</v>
      </c>
      <c r="G19" s="104"/>
      <c r="H19" s="106"/>
    </row>
    <row r="20" spans="1:8" ht="19.5" customHeight="1" x14ac:dyDescent="0.2">
      <c r="A20" s="77"/>
      <c r="B20" s="125" t="s">
        <v>30</v>
      </c>
      <c r="C20" s="126"/>
      <c r="D20" s="29">
        <v>2400</v>
      </c>
      <c r="E20" s="2"/>
      <c r="F20" s="2"/>
      <c r="G20" s="2"/>
      <c r="H20" s="2"/>
    </row>
    <row r="21" spans="1:8" ht="19.5" customHeight="1" x14ac:dyDescent="0.2">
      <c r="A21" s="77"/>
      <c r="B21" s="125" t="s">
        <v>31</v>
      </c>
      <c r="C21" s="126"/>
      <c r="D21" s="29">
        <v>100</v>
      </c>
      <c r="E21" s="2"/>
      <c r="F21" s="2"/>
      <c r="G21" s="2"/>
      <c r="H21" s="2"/>
    </row>
    <row r="22" spans="1:8" x14ac:dyDescent="0.2">
      <c r="A22" s="77"/>
      <c r="B22" s="33" t="s">
        <v>32</v>
      </c>
      <c r="C22" s="34"/>
      <c r="D22" s="29">
        <v>250</v>
      </c>
      <c r="E22" s="2"/>
      <c r="F22" s="2"/>
      <c r="G22" s="2"/>
      <c r="H22" s="2"/>
    </row>
    <row r="23" spans="1:8" ht="16.5" customHeight="1" thickBot="1" x14ac:dyDescent="0.25">
      <c r="A23" s="77"/>
      <c r="B23" s="35" t="s">
        <v>33</v>
      </c>
      <c r="C23" s="36"/>
      <c r="D23" s="32"/>
      <c r="E23" s="30" t="s">
        <v>29</v>
      </c>
      <c r="F23" s="31" t="s">
        <v>19</v>
      </c>
      <c r="G23" s="32">
        <v>61.5</v>
      </c>
      <c r="H23" s="159">
        <v>961</v>
      </c>
    </row>
    <row r="24" spans="1:8" ht="15" customHeight="1" thickBot="1" x14ac:dyDescent="0.25">
      <c r="A24" s="78"/>
      <c r="B24" s="83"/>
      <c r="C24" s="84"/>
      <c r="D24" s="84"/>
      <c r="E24" s="85"/>
      <c r="F24" s="82" t="s">
        <v>55</v>
      </c>
      <c r="G24" s="82"/>
      <c r="H24" s="160">
        <f>SUM(H20:H23)</f>
        <v>961</v>
      </c>
    </row>
    <row r="25" spans="1:8" ht="15" thickBot="1" x14ac:dyDescent="0.25">
      <c r="A25" s="20"/>
    </row>
    <row r="26" spans="1:8" ht="14.25" customHeight="1" x14ac:dyDescent="0.2">
      <c r="A26" s="79" t="s">
        <v>56</v>
      </c>
      <c r="B26" s="68" t="s">
        <v>58</v>
      </c>
      <c r="C26" s="69"/>
      <c r="D26" s="91" t="s">
        <v>59</v>
      </c>
      <c r="E26" s="93" t="s">
        <v>36</v>
      </c>
      <c r="F26" s="93"/>
      <c r="G26" s="93" t="s">
        <v>37</v>
      </c>
      <c r="H26" s="73" t="s">
        <v>22</v>
      </c>
    </row>
    <row r="27" spans="1:8" x14ac:dyDescent="0.2">
      <c r="A27" s="80"/>
      <c r="B27" s="70"/>
      <c r="C27" s="71"/>
      <c r="D27" s="92"/>
      <c r="E27" s="37" t="s">
        <v>45</v>
      </c>
      <c r="F27" s="37" t="s">
        <v>46</v>
      </c>
      <c r="G27" s="72"/>
      <c r="H27" s="74"/>
    </row>
    <row r="28" spans="1:8" ht="14.25" customHeight="1" x14ac:dyDescent="0.2">
      <c r="A28" s="80"/>
      <c r="B28" s="86" t="s">
        <v>60</v>
      </c>
      <c r="C28" s="87"/>
      <c r="D28" s="15"/>
      <c r="E28" s="47">
        <v>42555</v>
      </c>
      <c r="F28" s="15" t="s">
        <v>43</v>
      </c>
      <c r="G28" s="15"/>
      <c r="H28" s="46">
        <v>1093</v>
      </c>
    </row>
    <row r="29" spans="1:8" x14ac:dyDescent="0.2">
      <c r="A29" s="80"/>
      <c r="B29" s="88" t="s">
        <v>61</v>
      </c>
      <c r="C29" s="51"/>
      <c r="D29" s="15"/>
      <c r="E29" s="47">
        <v>42555</v>
      </c>
      <c r="F29" s="15" t="s">
        <v>43</v>
      </c>
      <c r="G29" s="15"/>
      <c r="H29" s="46">
        <f>300+58</f>
        <v>358</v>
      </c>
    </row>
    <row r="30" spans="1:8" ht="15" thickBot="1" x14ac:dyDescent="0.25">
      <c r="A30" s="80"/>
      <c r="B30" s="89" t="s">
        <v>57</v>
      </c>
      <c r="C30" s="90"/>
      <c r="D30" s="42"/>
      <c r="E30" s="42"/>
      <c r="F30" s="42"/>
      <c r="G30" s="42"/>
      <c r="H30" s="43"/>
    </row>
    <row r="31" spans="1:8" ht="16.5" thickBot="1" x14ac:dyDescent="0.3">
      <c r="A31" s="81"/>
      <c r="B31" s="67"/>
      <c r="C31" s="67"/>
      <c r="D31" s="67"/>
      <c r="E31" s="67"/>
      <c r="F31" s="75" t="s">
        <v>55</v>
      </c>
      <c r="G31" s="75"/>
      <c r="H31" s="151">
        <f>H28+H29</f>
        <v>1451</v>
      </c>
    </row>
    <row r="32" spans="1:8" ht="15" thickBot="1" x14ac:dyDescent="0.25">
      <c r="A32" s="20"/>
    </row>
    <row r="33" spans="1:9" ht="14.25" customHeight="1" x14ac:dyDescent="0.2">
      <c r="A33" s="127" t="s">
        <v>63</v>
      </c>
      <c r="B33" s="128" t="s">
        <v>65</v>
      </c>
      <c r="C33" s="129"/>
      <c r="D33" s="152">
        <f>E16+H24+H31</f>
        <v>46995</v>
      </c>
      <c r="E33" s="153"/>
    </row>
    <row r="34" spans="1:9" x14ac:dyDescent="0.2">
      <c r="A34" s="130"/>
      <c r="B34" s="131"/>
      <c r="C34" s="132"/>
      <c r="D34" s="154"/>
      <c r="E34" s="155"/>
    </row>
    <row r="35" spans="1:9" x14ac:dyDescent="0.2">
      <c r="A35" s="130"/>
      <c r="B35" s="133" t="s">
        <v>64</v>
      </c>
      <c r="C35" s="134"/>
      <c r="D35" s="154">
        <f>20300</f>
        <v>20300</v>
      </c>
      <c r="E35" s="155"/>
    </row>
    <row r="36" spans="1:9" ht="13.5" customHeight="1" thickBot="1" x14ac:dyDescent="0.25">
      <c r="A36" s="130"/>
      <c r="B36" s="135"/>
      <c r="C36" s="136"/>
      <c r="D36" s="156"/>
      <c r="E36" s="157"/>
    </row>
    <row r="37" spans="1:9" ht="27.75" customHeight="1" thickBot="1" x14ac:dyDescent="0.3">
      <c r="A37" s="137"/>
      <c r="B37" s="138" t="s">
        <v>66</v>
      </c>
      <c r="C37" s="138"/>
      <c r="D37" s="158">
        <f>D33-D35</f>
        <v>26695</v>
      </c>
      <c r="E37" s="158"/>
    </row>
    <row r="39" spans="1:9" x14ac:dyDescent="0.2">
      <c r="A39" s="66" t="s">
        <v>73</v>
      </c>
      <c r="B39" s="66"/>
      <c r="C39" s="66"/>
      <c r="D39" s="66"/>
      <c r="E39" s="66"/>
      <c r="F39" s="66"/>
      <c r="G39" s="66"/>
      <c r="H39" s="66"/>
      <c r="I39" s="66"/>
    </row>
    <row r="40" spans="1:9" x14ac:dyDescent="0.2">
      <c r="A40" s="66"/>
      <c r="B40" s="66"/>
      <c r="C40" s="66"/>
      <c r="D40" s="66"/>
      <c r="E40" s="66"/>
      <c r="F40" s="66"/>
      <c r="G40" s="66"/>
      <c r="H40" s="66"/>
      <c r="I40" s="66"/>
    </row>
    <row r="41" spans="1:9" x14ac:dyDescent="0.2">
      <c r="A41" s="66"/>
      <c r="B41" s="66"/>
      <c r="C41" s="66"/>
      <c r="D41" s="66"/>
      <c r="E41" s="66"/>
      <c r="F41" s="66"/>
      <c r="G41" s="66"/>
      <c r="H41" s="66"/>
      <c r="I41" s="66"/>
    </row>
    <row r="43" spans="1:9" x14ac:dyDescent="0.2">
      <c r="A43" s="48" t="s">
        <v>67</v>
      </c>
      <c r="B43" s="48"/>
      <c r="D43" s="48" t="s">
        <v>68</v>
      </c>
      <c r="E43" s="48"/>
      <c r="G43" s="48" t="s">
        <v>69</v>
      </c>
      <c r="H43" s="48"/>
    </row>
  </sheetData>
  <mergeCells count="55">
    <mergeCell ref="B20:C20"/>
    <mergeCell ref="B21:C21"/>
    <mergeCell ref="A9:A16"/>
    <mergeCell ref="E18:F18"/>
    <mergeCell ref="G18:G19"/>
    <mergeCell ref="H18:H19"/>
    <mergeCell ref="D18:D19"/>
    <mergeCell ref="B18:C19"/>
    <mergeCell ref="B15:D16"/>
    <mergeCell ref="E15:G15"/>
    <mergeCell ref="E16:G16"/>
    <mergeCell ref="B14:G14"/>
    <mergeCell ref="B13:D13"/>
    <mergeCell ref="B11:D11"/>
    <mergeCell ref="B10:D10"/>
    <mergeCell ref="B9:G9"/>
    <mergeCell ref="B12:D12"/>
    <mergeCell ref="G4:H4"/>
    <mergeCell ref="B5:C5"/>
    <mergeCell ref="A4:A7"/>
    <mergeCell ref="G5:H5"/>
    <mergeCell ref="G6:H6"/>
    <mergeCell ref="G7:H7"/>
    <mergeCell ref="D7:E7"/>
    <mergeCell ref="D5:E5"/>
    <mergeCell ref="D4:E4"/>
    <mergeCell ref="B4:C4"/>
    <mergeCell ref="D6:E6"/>
    <mergeCell ref="A26:A31"/>
    <mergeCell ref="B31:E31"/>
    <mergeCell ref="F24:G24"/>
    <mergeCell ref="B24:E24"/>
    <mergeCell ref="B28:C28"/>
    <mergeCell ref="B29:C29"/>
    <mergeCell ref="B30:C30"/>
    <mergeCell ref="B26:C27"/>
    <mergeCell ref="D26:D27"/>
    <mergeCell ref="E26:F26"/>
    <mergeCell ref="G26:G27"/>
    <mergeCell ref="G43:H43"/>
    <mergeCell ref="A1:H1"/>
    <mergeCell ref="A2:H2"/>
    <mergeCell ref="A39:I41"/>
    <mergeCell ref="D33:E34"/>
    <mergeCell ref="D35:E36"/>
    <mergeCell ref="B37:C37"/>
    <mergeCell ref="D37:E37"/>
    <mergeCell ref="A43:B43"/>
    <mergeCell ref="D43:E43"/>
    <mergeCell ref="B33:C34"/>
    <mergeCell ref="B35:C36"/>
    <mergeCell ref="A33:A37"/>
    <mergeCell ref="H26:H27"/>
    <mergeCell ref="F31:G31"/>
    <mergeCell ref="A18:A24"/>
  </mergeCells>
  <pageMargins left="0.7" right="0.7" top="0.75" bottom="0.75" header="0.3" footer="0.3"/>
  <pageSetup paperSize="9" fitToWidth="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4"/>
  <sheetViews>
    <sheetView workbookViewId="0">
      <selection activeCell="E15" sqref="E15"/>
    </sheetView>
  </sheetViews>
  <sheetFormatPr defaultRowHeight="14.25" x14ac:dyDescent="0.2"/>
  <cols>
    <col min="1" max="1" width="8.375" customWidth="1"/>
    <col min="2" max="2" width="12.25" customWidth="1"/>
    <col min="3" max="3" width="11.375" customWidth="1"/>
    <col min="4" max="4" width="11.75" customWidth="1"/>
    <col min="6" max="6" width="11.25" customWidth="1"/>
    <col min="8" max="8" width="12" customWidth="1"/>
  </cols>
  <sheetData>
    <row r="1" spans="1:10" ht="18" x14ac:dyDescent="0.25">
      <c r="A1" s="49" t="s">
        <v>0</v>
      </c>
      <c r="B1" s="49"/>
      <c r="C1" s="49"/>
      <c r="D1" s="49"/>
      <c r="E1" s="49"/>
      <c r="F1" s="49"/>
      <c r="G1" s="49"/>
      <c r="H1" s="49"/>
    </row>
    <row r="2" spans="1:10" ht="15.75" x14ac:dyDescent="0.25">
      <c r="C2" s="64" t="s">
        <v>8</v>
      </c>
      <c r="D2" s="64"/>
      <c r="E2" s="64"/>
      <c r="F2" s="64"/>
    </row>
    <row r="5" spans="1:10" x14ac:dyDescent="0.2">
      <c r="A5" s="57" t="s">
        <v>1</v>
      </c>
      <c r="B5" s="58"/>
      <c r="C5" s="5" t="s">
        <v>5</v>
      </c>
      <c r="D5" s="5"/>
      <c r="G5" s="9" t="s">
        <v>10</v>
      </c>
      <c r="H5" s="9" t="s">
        <v>11</v>
      </c>
    </row>
    <row r="6" spans="1:10" x14ac:dyDescent="0.2">
      <c r="A6" s="57" t="s">
        <v>2</v>
      </c>
      <c r="B6" s="58"/>
      <c r="C6" s="62">
        <v>304</v>
      </c>
      <c r="D6" s="63"/>
    </row>
    <row r="7" spans="1:10" x14ac:dyDescent="0.2">
      <c r="A7" s="57" t="s">
        <v>3</v>
      </c>
      <c r="B7" s="58"/>
      <c r="C7" s="60" t="s">
        <v>6</v>
      </c>
      <c r="D7" s="60"/>
    </row>
    <row r="8" spans="1:10" x14ac:dyDescent="0.2">
      <c r="A8" s="6" t="s">
        <v>4</v>
      </c>
      <c r="B8" s="6"/>
      <c r="C8" s="60" t="s">
        <v>7</v>
      </c>
      <c r="D8" s="60"/>
    </row>
    <row r="13" spans="1:10" x14ac:dyDescent="0.2">
      <c r="B13" s="7" t="s">
        <v>12</v>
      </c>
      <c r="C13" s="59" t="s">
        <v>13</v>
      </c>
      <c r="D13" s="59"/>
      <c r="E13" s="59" t="s">
        <v>14</v>
      </c>
      <c r="F13" s="59"/>
      <c r="G13" s="59"/>
    </row>
    <row r="14" spans="1:10" x14ac:dyDescent="0.2">
      <c r="B14" s="8">
        <v>2016</v>
      </c>
      <c r="C14" s="60">
        <v>8</v>
      </c>
      <c r="D14" s="60"/>
      <c r="E14" s="60">
        <v>61.5</v>
      </c>
      <c r="F14" s="60"/>
      <c r="G14" s="60"/>
      <c r="J14" s="1"/>
    </row>
    <row r="15" spans="1:10" x14ac:dyDescent="0.2">
      <c r="A15" s="1"/>
      <c r="B15" s="4"/>
      <c r="C15" s="4"/>
      <c r="D15" s="4"/>
      <c r="E15" s="4"/>
      <c r="F15" s="4"/>
      <c r="G15" s="4"/>
      <c r="H15" s="1"/>
    </row>
    <row r="16" spans="1:10" x14ac:dyDescent="0.2">
      <c r="A16" s="1"/>
      <c r="B16" s="4"/>
      <c r="C16" s="4"/>
      <c r="D16" s="4"/>
      <c r="E16" s="4"/>
      <c r="F16" s="4"/>
      <c r="G16" s="4"/>
      <c r="H16" s="1"/>
    </row>
    <row r="17" spans="1:8" x14ac:dyDescent="0.2">
      <c r="A17" s="1"/>
      <c r="B17" s="4"/>
      <c r="C17" s="4"/>
      <c r="D17" s="4"/>
      <c r="E17" s="4"/>
      <c r="F17" s="4"/>
      <c r="G17" s="4"/>
      <c r="H17" s="1"/>
    </row>
    <row r="18" spans="1:8" ht="23.25" customHeight="1" x14ac:dyDescent="0.2">
      <c r="B18" s="3" t="s">
        <v>15</v>
      </c>
      <c r="C18" s="3" t="s">
        <v>20</v>
      </c>
      <c r="D18" s="3" t="s">
        <v>21</v>
      </c>
      <c r="E18" s="3"/>
      <c r="F18" s="61"/>
      <c r="G18" s="61"/>
    </row>
    <row r="19" spans="1:8" ht="18.75" customHeight="1" x14ac:dyDescent="0.2">
      <c r="B19" s="16" t="s">
        <v>29</v>
      </c>
      <c r="C19" s="16">
        <v>2</v>
      </c>
      <c r="D19" s="55">
        <f>2500/160*2</f>
        <v>31.25</v>
      </c>
      <c r="E19" s="56"/>
      <c r="F19" s="10"/>
      <c r="G19" s="10"/>
    </row>
    <row r="20" spans="1:8" x14ac:dyDescent="0.2">
      <c r="B20" s="5" t="s">
        <v>16</v>
      </c>
      <c r="C20" s="5">
        <v>3.5</v>
      </c>
      <c r="D20" s="55">
        <f>2500/160*3.5</f>
        <v>54.6875</v>
      </c>
      <c r="E20" s="56"/>
      <c r="F20" s="1"/>
      <c r="G20" s="1"/>
    </row>
    <row r="21" spans="1:8" x14ac:dyDescent="0.2">
      <c r="B21" s="5" t="s">
        <v>17</v>
      </c>
      <c r="C21" s="5">
        <v>6</v>
      </c>
      <c r="D21" s="55">
        <f>2500/160*6</f>
        <v>93.75</v>
      </c>
      <c r="E21" s="56"/>
      <c r="F21" s="1"/>
      <c r="G21" s="1"/>
    </row>
    <row r="22" spans="1:8" x14ac:dyDescent="0.2">
      <c r="B22" s="5" t="s">
        <v>18</v>
      </c>
      <c r="C22" s="5">
        <v>45</v>
      </c>
      <c r="D22" s="55">
        <f>2500/160*45</f>
        <v>703.125</v>
      </c>
      <c r="E22" s="56"/>
      <c r="F22" s="1"/>
      <c r="G22" s="1"/>
    </row>
    <row r="23" spans="1:8" x14ac:dyDescent="0.2">
      <c r="B23" s="5" t="s">
        <v>19</v>
      </c>
      <c r="C23" s="5">
        <v>5</v>
      </c>
      <c r="D23" s="55">
        <f>2500/160*5</f>
        <v>78.125</v>
      </c>
      <c r="E23" s="56"/>
      <c r="F23" s="1"/>
      <c r="G23" s="1"/>
    </row>
    <row r="24" spans="1:8" ht="17.25" customHeight="1" x14ac:dyDescent="0.2">
      <c r="B24" s="6" t="s">
        <v>22</v>
      </c>
      <c r="C24" s="6">
        <f>SUM(C19:C23)</f>
        <v>61.5</v>
      </c>
      <c r="D24" s="57">
        <f>SUM(D19:E23)</f>
        <v>960.9375</v>
      </c>
      <c r="E24" s="58"/>
      <c r="F24" s="1"/>
      <c r="G24" s="1"/>
    </row>
    <row r="25" spans="1:8" ht="17.25" customHeight="1" x14ac:dyDescent="0.2">
      <c r="B25" s="12"/>
      <c r="C25" s="12"/>
      <c r="D25" s="13"/>
      <c r="E25" s="13"/>
      <c r="F25" s="1"/>
      <c r="G25" s="1"/>
    </row>
    <row r="26" spans="1:8" ht="17.25" customHeight="1" x14ac:dyDescent="0.2">
      <c r="B26" s="12"/>
      <c r="C26" s="12"/>
      <c r="D26" s="13"/>
      <c r="E26" s="13"/>
      <c r="F26" s="1"/>
      <c r="G26" s="1"/>
    </row>
    <row r="30" spans="1:8" ht="21.75" customHeight="1" x14ac:dyDescent="0.2">
      <c r="B30" s="3" t="s">
        <v>23</v>
      </c>
      <c r="C30" s="3"/>
      <c r="D30" s="51"/>
      <c r="E30" s="51"/>
      <c r="F30" s="51"/>
      <c r="G30" s="3" t="s">
        <v>9</v>
      </c>
      <c r="H30" s="2"/>
    </row>
    <row r="31" spans="1:8" x14ac:dyDescent="0.2">
      <c r="A31" s="1"/>
      <c r="B31" s="11"/>
      <c r="C31" s="11"/>
      <c r="D31" s="11"/>
      <c r="E31" s="11"/>
      <c r="F31" s="11"/>
      <c r="G31" s="1"/>
      <c r="H31" s="1"/>
    </row>
    <row r="32" spans="1:8" ht="22.5" customHeight="1" x14ac:dyDescent="0.2">
      <c r="B32" s="50" t="s">
        <v>24</v>
      </c>
      <c r="C32" s="50"/>
      <c r="D32" s="51"/>
      <c r="E32" s="51"/>
      <c r="F32" s="51"/>
      <c r="G32" s="3" t="s">
        <v>9</v>
      </c>
      <c r="H32" s="2"/>
    </row>
    <row r="34" spans="2:8" ht="21" customHeight="1" x14ac:dyDescent="0.2">
      <c r="B34" s="50" t="s">
        <v>25</v>
      </c>
      <c r="C34" s="50"/>
      <c r="D34" s="52"/>
      <c r="E34" s="53"/>
      <c r="F34" s="54"/>
      <c r="G34" s="3" t="s">
        <v>9</v>
      </c>
      <c r="H34" s="2"/>
    </row>
  </sheetData>
  <mergeCells count="24">
    <mergeCell ref="C8:D8"/>
    <mergeCell ref="C6:D6"/>
    <mergeCell ref="D19:E19"/>
    <mergeCell ref="C2:F2"/>
    <mergeCell ref="A5:B5"/>
    <mergeCell ref="A6:B6"/>
    <mergeCell ref="A7:B7"/>
    <mergeCell ref="C7:D7"/>
    <mergeCell ref="A1:H1"/>
    <mergeCell ref="B32:C32"/>
    <mergeCell ref="D30:F30"/>
    <mergeCell ref="D32:F32"/>
    <mergeCell ref="B34:C34"/>
    <mergeCell ref="D34:F34"/>
    <mergeCell ref="D20:E20"/>
    <mergeCell ref="D21:E21"/>
    <mergeCell ref="D22:E22"/>
    <mergeCell ref="D23:E23"/>
    <mergeCell ref="D24:E24"/>
    <mergeCell ref="C13:D13"/>
    <mergeCell ref="E13:G13"/>
    <mergeCell ref="C14:D14"/>
    <mergeCell ref="E14:G14"/>
    <mergeCell ref="F18:G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FINAL</vt:lpstr>
      <vt:lpstr>OFFER TIME</vt:lpstr>
      <vt:lpstr>FINAL!OLE_LINK2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YAHIYA BAYOUNI</dc:creator>
  <cp:lastModifiedBy>Yahya</cp:lastModifiedBy>
  <cp:lastPrinted>2016-08-28T14:52:59Z</cp:lastPrinted>
  <dcterms:created xsi:type="dcterms:W3CDTF">2015-06-03T13:31:24Z</dcterms:created>
  <dcterms:modified xsi:type="dcterms:W3CDTF">2016-08-29T06:56:15Z</dcterms:modified>
</cp:coreProperties>
</file>