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2 نماذج خاصة بالموارد البشرية\نماذج إجازات\"/>
    </mc:Choice>
  </mc:AlternateContent>
  <bookViews>
    <workbookView xWindow="0" yWindow="0" windowWidth="20490" windowHeight="7365"/>
  </bookViews>
  <sheets>
    <sheet name="vacation" sheetId="3" r:id="rId1"/>
    <sheet name="job . N" sheetId="2" r:id="rId2"/>
    <sheet name="Sheet4" sheetId="4" state="hidden" r:id="rId3"/>
  </sheets>
  <calcPr calcId="152511"/>
</workbook>
</file>

<file path=xl/calcChain.xml><?xml version="1.0" encoding="utf-8"?>
<calcChain xmlns="http://schemas.openxmlformats.org/spreadsheetml/2006/main">
  <c r="T22" i="3" l="1"/>
  <c r="I12" i="3" l="1"/>
  <c r="K12" i="3" s="1"/>
  <c r="J12" i="3" l="1"/>
  <c r="D29" i="3"/>
  <c r="D27" i="3"/>
  <c r="D26" i="3"/>
  <c r="D18" i="3"/>
  <c r="D17" i="3"/>
  <c r="D16" i="3"/>
  <c r="D15" i="3"/>
  <c r="D14" i="3"/>
  <c r="D13" i="3"/>
  <c r="D21" i="3"/>
  <c r="D20" i="3"/>
  <c r="D9" i="3"/>
  <c r="D6" i="3"/>
  <c r="D8" i="3"/>
  <c r="L12" i="3" l="1"/>
  <c r="G25" i="3"/>
  <c r="G24" i="3"/>
  <c r="H23" i="3"/>
  <c r="I23" i="3" s="1"/>
  <c r="K23" i="3" s="1"/>
  <c r="H24" i="3"/>
  <c r="H25" i="3"/>
  <c r="G23" i="3"/>
  <c r="H10" i="3"/>
  <c r="G9" i="3"/>
  <c r="H9" i="3"/>
  <c r="I25" i="3" l="1"/>
  <c r="K25" i="3" s="1"/>
  <c r="I24" i="3"/>
  <c r="K24" i="3" s="1"/>
  <c r="J23" i="3"/>
  <c r="L23" i="3" s="1"/>
  <c r="G42" i="3"/>
  <c r="G40" i="3"/>
  <c r="G41" i="3"/>
  <c r="H40" i="3"/>
  <c r="H41" i="3"/>
  <c r="H42" i="3"/>
  <c r="J25" i="3" l="1"/>
  <c r="L25" i="3" s="1"/>
  <c r="J24" i="3"/>
  <c r="L24" i="3" s="1"/>
  <c r="I41" i="3"/>
  <c r="J41" i="3" s="1"/>
  <c r="L41" i="3" s="1"/>
  <c r="I40" i="3"/>
  <c r="K40" i="3" s="1"/>
  <c r="I42" i="3"/>
  <c r="K41" i="3" l="1"/>
  <c r="J40" i="3"/>
  <c r="L40" i="3" s="1"/>
  <c r="J42" i="3"/>
  <c r="L42" i="3" s="1"/>
  <c r="K42" i="3"/>
  <c r="G22" i="3" l="1"/>
  <c r="H22" i="3"/>
  <c r="H7" i="3" l="1"/>
  <c r="I7" i="3" s="1"/>
  <c r="K7" i="3" s="1"/>
  <c r="L7" i="3" s="1"/>
  <c r="G7" i="3"/>
  <c r="H8" i="3"/>
  <c r="I8" i="3" s="1"/>
  <c r="J7" i="3" l="1"/>
  <c r="J8" i="3"/>
  <c r="K8" i="3"/>
  <c r="L8" i="3" s="1"/>
  <c r="H32" i="3" l="1"/>
  <c r="I32" i="3" s="1"/>
  <c r="H33" i="3"/>
  <c r="I33" i="3" s="1"/>
  <c r="H34" i="3"/>
  <c r="H35" i="3"/>
  <c r="H36" i="3"/>
  <c r="H37" i="3"/>
  <c r="I37" i="3" s="1"/>
  <c r="H38" i="3"/>
  <c r="H39" i="3"/>
  <c r="I39" i="3" s="1"/>
  <c r="G30" i="3"/>
  <c r="G19" i="3"/>
  <c r="G36" i="3"/>
  <c r="G38" i="3"/>
  <c r="D3" i="3"/>
  <c r="D4" i="3"/>
  <c r="D5" i="3"/>
  <c r="G18" i="3"/>
  <c r="H30" i="3"/>
  <c r="I30" i="3" s="1"/>
  <c r="H31" i="3"/>
  <c r="G35" i="3"/>
  <c r="I38" i="3" l="1"/>
  <c r="K38" i="3" s="1"/>
  <c r="K39" i="3"/>
  <c r="J39" i="3"/>
  <c r="L39" i="3" s="1"/>
  <c r="J33" i="3"/>
  <c r="L33" i="3" s="1"/>
  <c r="K33" i="3"/>
  <c r="J32" i="3"/>
  <c r="L32" i="3" s="1"/>
  <c r="K32" i="3"/>
  <c r="I36" i="3"/>
  <c r="I22" i="3"/>
  <c r="K22" i="3" s="1"/>
  <c r="I35" i="3"/>
  <c r="I34" i="3"/>
  <c r="I31" i="3"/>
  <c r="J30" i="3" l="1"/>
  <c r="L30" i="3" s="1"/>
  <c r="K30" i="3"/>
  <c r="J38" i="3"/>
  <c r="L38" i="3" s="1"/>
  <c r="J37" i="3"/>
  <c r="L37" i="3" s="1"/>
  <c r="K37" i="3"/>
  <c r="J35" i="3"/>
  <c r="L35" i="3" s="1"/>
  <c r="K35" i="3"/>
  <c r="K34" i="3"/>
  <c r="J34" i="3"/>
  <c r="L34" i="3" s="1"/>
  <c r="J31" i="3"/>
  <c r="L31" i="3" s="1"/>
  <c r="K31" i="3"/>
  <c r="J36" i="3"/>
  <c r="L36" i="3" s="1"/>
  <c r="K36" i="3"/>
  <c r="J22" i="3"/>
  <c r="L22" i="3" s="1"/>
  <c r="H11" i="3" l="1"/>
  <c r="G11" i="3"/>
  <c r="I11" i="3" l="1"/>
  <c r="J11" i="3" s="1"/>
  <c r="K11" i="3" l="1"/>
  <c r="L11" i="3" s="1"/>
  <c r="I9" i="3"/>
  <c r="J9" i="3" s="1"/>
  <c r="H13" i="3"/>
  <c r="H14" i="3"/>
  <c r="I14" i="3" s="1"/>
  <c r="H15" i="3"/>
  <c r="I15" i="3" s="1"/>
  <c r="H16" i="3"/>
  <c r="I16" i="3" s="1"/>
  <c r="H17" i="3"/>
  <c r="I17" i="3" s="1"/>
  <c r="H18" i="3"/>
  <c r="I18" i="3" s="1"/>
  <c r="J18" i="3" s="1"/>
  <c r="L18" i="3" s="1"/>
  <c r="H19" i="3"/>
  <c r="I19" i="3" s="1"/>
  <c r="H20" i="3"/>
  <c r="I20" i="3" s="1"/>
  <c r="K20" i="3" s="1"/>
  <c r="H21" i="3"/>
  <c r="H26" i="3"/>
  <c r="I26" i="3" s="1"/>
  <c r="H27" i="3"/>
  <c r="I27" i="3" s="1"/>
  <c r="H28" i="3"/>
  <c r="H29" i="3"/>
  <c r="I29" i="3" s="1"/>
  <c r="K26" i="3" l="1"/>
  <c r="J26" i="3"/>
  <c r="L26" i="3" s="1"/>
  <c r="K29" i="3"/>
  <c r="J29" i="3"/>
  <c r="L29" i="3" s="1"/>
  <c r="I13" i="3"/>
  <c r="K13" i="3" s="1"/>
  <c r="K9" i="3"/>
  <c r="L9" i="3" s="1"/>
  <c r="J19" i="3"/>
  <c r="L19" i="3" s="1"/>
  <c r="K19" i="3"/>
  <c r="J15" i="3"/>
  <c r="L15" i="3" s="1"/>
  <c r="K15" i="3"/>
  <c r="K18" i="3"/>
  <c r="J14" i="3"/>
  <c r="L14" i="3" s="1"/>
  <c r="K14" i="3"/>
  <c r="J17" i="3"/>
  <c r="L17" i="3" s="1"/>
  <c r="K17" i="3"/>
  <c r="J16" i="3"/>
  <c r="L16" i="3" s="1"/>
  <c r="K16" i="3"/>
  <c r="J20" i="3"/>
  <c r="L20" i="3" s="1"/>
  <c r="I28" i="3"/>
  <c r="J27" i="3"/>
  <c r="K27" i="3"/>
  <c r="I10" i="3"/>
  <c r="I21" i="3"/>
  <c r="D2" i="3"/>
  <c r="J10" i="3" l="1"/>
  <c r="L10" i="3" s="1"/>
  <c r="K10" i="3"/>
  <c r="J13" i="3"/>
  <c r="L13" i="3" s="1"/>
  <c r="J21" i="3"/>
  <c r="L21" i="3" s="1"/>
  <c r="K21" i="3"/>
  <c r="J28" i="3"/>
  <c r="L28" i="3" s="1"/>
  <c r="K28" i="3"/>
  <c r="L27" i="3"/>
</calcChain>
</file>

<file path=xl/sharedStrings.xml><?xml version="1.0" encoding="utf-8"?>
<sst xmlns="http://schemas.openxmlformats.org/spreadsheetml/2006/main" count="198" uniqueCount="77">
  <si>
    <t>SAR</t>
  </si>
  <si>
    <t>Kamal Bayouni</t>
  </si>
  <si>
    <t>Talal Bayouni</t>
  </si>
  <si>
    <t>Sultan Bayouni</t>
  </si>
  <si>
    <t>Yahya Bayouni</t>
  </si>
  <si>
    <t>Mohammad (abu marouf)</t>
  </si>
  <si>
    <t>Mohammed Hassan</t>
  </si>
  <si>
    <t>Mohsen Ahmed Al-Amoudi</t>
  </si>
  <si>
    <t>Mohammad Ahmed Al-Amoudi</t>
  </si>
  <si>
    <t xml:space="preserve">Ahmed gomaa </t>
  </si>
  <si>
    <t>Junard Mosqueda Campos</t>
  </si>
  <si>
    <t>Roshan Gunapala</t>
  </si>
  <si>
    <t>Syed Inayat Ali</t>
  </si>
  <si>
    <t>Abdulnazar Cherangai</t>
  </si>
  <si>
    <t xml:space="preserve">Ibrahim Abdelnasser </t>
  </si>
  <si>
    <t>Shree Bahadur Magar</t>
  </si>
  <si>
    <t xml:space="preserve">Ali Ahmed </t>
  </si>
  <si>
    <t>Ahmed Mohammad Darwish</t>
  </si>
  <si>
    <t xml:space="preserve">Khaled Awwad Eid </t>
  </si>
  <si>
    <t>Yaslam Mohammed Yaslam</t>
  </si>
  <si>
    <t>Alsaeed Kamel</t>
  </si>
  <si>
    <t>Som Bahdur</t>
  </si>
  <si>
    <t>Ahmed Atef Elsayed</t>
  </si>
  <si>
    <t>Ahmed Mohamed Mahmoud</t>
  </si>
  <si>
    <t xml:space="preserve">Mostafa Tarek Ahmed </t>
  </si>
  <si>
    <t>Ahmed Mohamed Saleh</t>
  </si>
  <si>
    <t xml:space="preserve">Sapon Miah </t>
  </si>
  <si>
    <t>Abdul Kadir Habeeb</t>
  </si>
  <si>
    <t>Novo Bimbo</t>
  </si>
  <si>
    <t>Palanivelu Muthaiyan</t>
  </si>
  <si>
    <t>Mohamed Naleem Khan</t>
  </si>
  <si>
    <t>Zuriel A pama</t>
  </si>
  <si>
    <t>Bernel Mariano</t>
  </si>
  <si>
    <t>THOMAS ABRAHAM</t>
  </si>
  <si>
    <t>Selvan Chellathurai</t>
  </si>
  <si>
    <t>Devanand Ravichandran</t>
  </si>
  <si>
    <t>Hamed Hamdi</t>
  </si>
  <si>
    <t>Mohamed Iqbal</t>
  </si>
  <si>
    <t>Asish Kunnath</t>
  </si>
  <si>
    <t>Renji Issac</t>
  </si>
  <si>
    <t>Alex Varughese</t>
  </si>
  <si>
    <t>Prabhu Govindaswamy</t>
  </si>
  <si>
    <t>Haris Justen</t>
  </si>
  <si>
    <t>Sathyaseelan Elango</t>
  </si>
  <si>
    <t>Selvaganapathy Balasub</t>
  </si>
  <si>
    <t>Amr Khaled</t>
  </si>
  <si>
    <t>Department</t>
  </si>
  <si>
    <t>Joining Date</t>
  </si>
  <si>
    <t>Job . N</t>
  </si>
  <si>
    <t>Name</t>
  </si>
  <si>
    <t>Return of vacation</t>
  </si>
  <si>
    <t>Today</t>
  </si>
  <si>
    <t>Working .M</t>
  </si>
  <si>
    <t>Leave due months</t>
  </si>
  <si>
    <t>Leave due by days</t>
  </si>
  <si>
    <t>period of vecation</t>
  </si>
  <si>
    <t xml:space="preserve"> TRUE  /  FULES</t>
  </si>
  <si>
    <t>Job.N</t>
  </si>
  <si>
    <t>Direct manger</t>
  </si>
  <si>
    <t>101</t>
  </si>
  <si>
    <t>202</t>
  </si>
  <si>
    <t>205</t>
  </si>
  <si>
    <t>203</t>
  </si>
  <si>
    <t>206</t>
  </si>
  <si>
    <t>201</t>
  </si>
  <si>
    <t>207</t>
  </si>
  <si>
    <t>208</t>
  </si>
  <si>
    <t>209</t>
  </si>
  <si>
    <t>210</t>
  </si>
  <si>
    <t>302</t>
  </si>
  <si>
    <t>Cost center</t>
  </si>
  <si>
    <t>Full Name</t>
  </si>
  <si>
    <t>nationality</t>
  </si>
  <si>
    <t>Currency</t>
  </si>
  <si>
    <t>Job Name</t>
  </si>
  <si>
    <t>Hierarchy Levels/الهيكل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</si>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</sst>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000]d/m/yyyy;@"/>
    <numFmt numFmtId="165" formatCode="[$-409]d\-mmm\-yy;@"/>
  </numFmts>
  <fonts count="11" x14ac:knownFonts="1">
    <font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8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1" fillId="0" borderId="0" xfId="0" applyFont="1"/>
    <xf numFmtId="49" fontId="0" fillId="2" borderId="0" xfId="0" applyNumberFormat="1" applyFill="1"/>
    <xf numFmtId="14" fontId="0" fillId="0" borderId="0" xfId="0" applyNumberFormat="1"/>
    <xf numFmtId="0" fontId="0" fillId="0" borderId="1" xfId="0" applyBorder="1"/>
    <xf numFmtId="1" fontId="0" fillId="2" borderId="0" xfId="1" applyNumberFormat="1" applyFont="1" applyFill="1"/>
    <xf numFmtId="2" fontId="5" fillId="2" borderId="0" xfId="0" applyNumberFormat="1" applyFont="1" applyFill="1"/>
    <xf numFmtId="16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164" fontId="0" fillId="0" borderId="0" xfId="0" applyNumberFormat="1" applyBorder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165" fontId="0" fillId="0" borderId="0" xfId="0" applyNumberFormat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 applyAlignment="1">
      <alignment horizontal="right"/>
    </xf>
    <xf numFmtId="0" fontId="0" fillId="3" borderId="0" xfId="0" applyFill="1"/>
    <xf numFmtId="0" fontId="6" fillId="3" borderId="0" xfId="0" applyFont="1" applyFill="1"/>
    <xf numFmtId="165" fontId="0" fillId="3" borderId="0" xfId="0" applyNumberFormat="1" applyFill="1"/>
    <xf numFmtId="164" fontId="0" fillId="3" borderId="0" xfId="0" applyNumberFormat="1" applyFill="1"/>
    <xf numFmtId="165" fontId="0" fillId="0" borderId="1" xfId="0" applyNumberFormat="1" applyBorder="1" applyAlignment="1">
      <alignment horizontal="right"/>
    </xf>
    <xf numFmtId="0" fontId="5" fillId="0" borderId="0" xfId="0" applyFont="1"/>
    <xf numFmtId="0" fontId="7" fillId="0" borderId="0" xfId="0" applyFont="1"/>
    <xf numFmtId="165" fontId="5" fillId="0" borderId="0" xfId="0" applyNumberFormat="1" applyFont="1"/>
    <xf numFmtId="0" fontId="5" fillId="3" borderId="0" xfId="0" applyFont="1" applyFill="1"/>
    <xf numFmtId="0" fontId="7" fillId="3" borderId="0" xfId="0" applyFont="1" applyFill="1"/>
    <xf numFmtId="165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/>
    <xf numFmtId="2" fontId="0" fillId="3" borderId="0" xfId="1" applyNumberFormat="1" applyFont="1" applyFill="1"/>
    <xf numFmtId="2" fontId="0" fillId="2" borderId="0" xfId="1" applyNumberFormat="1" applyFont="1" applyFill="1"/>
    <xf numFmtId="2" fontId="0" fillId="2" borderId="0" xfId="1" applyNumberFormat="1" applyFont="1" applyFill="1" applyBorder="1"/>
    <xf numFmtId="2" fontId="5" fillId="3" borderId="0" xfId="1" applyNumberFormat="1" applyFont="1" applyFill="1"/>
    <xf numFmtId="2" fontId="5" fillId="2" borderId="0" xfId="0" applyNumberFormat="1" applyFont="1" applyFill="1" applyBorder="1"/>
    <xf numFmtId="2" fontId="9" fillId="2" borderId="0" xfId="0" applyNumberFormat="1" applyFont="1" applyFill="1"/>
    <xf numFmtId="2" fontId="9" fillId="2" borderId="0" xfId="0" applyNumberFormat="1" applyFont="1" applyFill="1" applyBorder="1"/>
    <xf numFmtId="0" fontId="0" fillId="0" borderId="0" xfId="0" applyAlignment="1"/>
    <xf numFmtId="0" fontId="6" fillId="0" borderId="0" xfId="0" applyFont="1" applyAlignment="1"/>
    <xf numFmtId="0" fontId="8" fillId="2" borderId="0" xfId="0" applyFont="1" applyFill="1" applyAlignment="1"/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/>
    <xf numFmtId="0" fontId="0" fillId="5" borderId="0" xfId="0" applyFill="1"/>
    <xf numFmtId="0" fontId="6" fillId="4" borderId="0" xfId="0" applyFont="1" applyFill="1"/>
    <xf numFmtId="0" fontId="6" fillId="6" borderId="0" xfId="0" applyFont="1" applyFill="1"/>
    <xf numFmtId="0" fontId="7" fillId="5" borderId="0" xfId="0" applyFont="1" applyFill="1"/>
    <xf numFmtId="165" fontId="0" fillId="5" borderId="0" xfId="0" applyNumberFormat="1" applyFill="1"/>
    <xf numFmtId="49" fontId="0" fillId="5" borderId="0" xfId="0" applyNumberFormat="1" applyFill="1"/>
    <xf numFmtId="165" fontId="0" fillId="5" borderId="0" xfId="0" applyNumberFormat="1" applyFill="1" applyBorder="1"/>
    <xf numFmtId="165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/>
    <xf numFmtId="165" fontId="0" fillId="5" borderId="0" xfId="0" applyNumberFormat="1" applyFill="1" applyAlignment="1">
      <alignment horizontal="right"/>
    </xf>
    <xf numFmtId="165" fontId="5" fillId="5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0" fillId="5" borderId="1" xfId="0" applyFill="1" applyBorder="1"/>
    <xf numFmtId="49" fontId="0" fillId="5" borderId="1" xfId="0" applyNumberFormat="1" applyFill="1" applyBorder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42"/>
  <sheetViews>
    <sheetView tabSelected="1" topLeftCell="A19" workbookViewId="0">
      <selection activeCell="H26" sqref="H26"/>
    </sheetView>
  </sheetViews>
  <sheetFormatPr defaultRowHeight="14.25" x14ac:dyDescent="0.2"/>
  <cols>
    <col min="1" max="1" width="7.875" customWidth="1"/>
    <col min="2" max="2" width="27.875" customWidth="1"/>
    <col min="3" max="3" width="11.125" customWidth="1"/>
    <col min="4" max="4" width="15" customWidth="1"/>
    <col min="5" max="5" width="16.625" customWidth="1"/>
    <col min="6" max="6" width="6" customWidth="1"/>
    <col min="7" max="7" width="14.625" customWidth="1"/>
    <col min="8" max="8" width="11.875" customWidth="1"/>
    <col min="9" max="9" width="11.75" customWidth="1"/>
    <col min="10" max="10" width="11.25" customWidth="1"/>
    <col min="11" max="11" width="10.75" customWidth="1"/>
    <col min="12" max="12" width="13.75" customWidth="1"/>
  </cols>
  <sheetData>
    <row r="1" spans="1:12" ht="24" customHeight="1" x14ac:dyDescent="0.2">
      <c r="A1" t="s">
        <v>48</v>
      </c>
      <c r="B1" t="s">
        <v>49</v>
      </c>
      <c r="C1" s="40" t="s">
        <v>46</v>
      </c>
      <c r="D1" s="39" t="s">
        <v>47</v>
      </c>
      <c r="E1" s="39" t="s">
        <v>55</v>
      </c>
      <c r="F1" s="39" t="s">
        <v>76</v>
      </c>
      <c r="G1" s="40" t="s">
        <v>50</v>
      </c>
      <c r="H1" s="40" t="s">
        <v>51</v>
      </c>
      <c r="I1" s="41" t="s">
        <v>52</v>
      </c>
      <c r="J1" s="42" t="s">
        <v>53</v>
      </c>
      <c r="K1" s="42" t="s">
        <v>54</v>
      </c>
      <c r="L1" s="43" t="s">
        <v>56</v>
      </c>
    </row>
    <row r="2" spans="1:12" x14ac:dyDescent="0.2">
      <c r="A2">
        <v>101</v>
      </c>
      <c r="B2" s="13" t="s">
        <v>1</v>
      </c>
      <c r="C2">
        <v>101</v>
      </c>
      <c r="D2" s="16">
        <f>'job . N'!G2</f>
        <v>34700</v>
      </c>
      <c r="G2" s="4"/>
      <c r="H2" s="4"/>
      <c r="I2" s="1"/>
      <c r="J2" s="1"/>
      <c r="K2" s="1"/>
      <c r="L2" s="1"/>
    </row>
    <row r="3" spans="1:12" x14ac:dyDescent="0.2">
      <c r="A3">
        <v>102</v>
      </c>
      <c r="B3" s="13" t="s">
        <v>2</v>
      </c>
      <c r="C3">
        <v>101</v>
      </c>
      <c r="D3" s="16">
        <f>'job . N'!G3</f>
        <v>34700</v>
      </c>
      <c r="G3" s="4"/>
      <c r="H3" s="4"/>
      <c r="I3" s="1"/>
      <c r="J3" s="1"/>
      <c r="K3" s="1"/>
      <c r="L3" s="1"/>
    </row>
    <row r="4" spans="1:12" x14ac:dyDescent="0.2">
      <c r="A4">
        <v>103</v>
      </c>
      <c r="B4" s="13" t="s">
        <v>3</v>
      </c>
      <c r="C4">
        <v>101</v>
      </c>
      <c r="D4" s="16">
        <f>'job . N'!G4</f>
        <v>34700</v>
      </c>
      <c r="G4" s="16"/>
      <c r="H4" s="4"/>
      <c r="I4" s="1"/>
      <c r="J4" s="1"/>
      <c r="K4" s="1"/>
      <c r="L4" s="1"/>
    </row>
    <row r="5" spans="1:12" x14ac:dyDescent="0.2">
      <c r="A5">
        <v>104</v>
      </c>
      <c r="B5" s="13" t="s">
        <v>4</v>
      </c>
      <c r="C5">
        <v>101</v>
      </c>
      <c r="D5" s="16">
        <f>'job . N'!G5</f>
        <v>40909</v>
      </c>
      <c r="G5" s="16"/>
      <c r="H5" s="4"/>
      <c r="I5" s="1"/>
      <c r="J5" s="1"/>
      <c r="K5" s="1"/>
      <c r="L5" s="1"/>
    </row>
    <row r="6" spans="1:12" x14ac:dyDescent="0.2">
      <c r="A6">
        <v>105</v>
      </c>
      <c r="B6" s="13" t="s">
        <v>5</v>
      </c>
      <c r="C6">
        <v>101</v>
      </c>
      <c r="D6" s="16">
        <f>'job . N'!G6</f>
        <v>39083</v>
      </c>
      <c r="G6" s="16"/>
      <c r="H6" s="8"/>
      <c r="I6" s="6"/>
      <c r="J6" s="7"/>
      <c r="K6" s="7"/>
      <c r="L6" s="1"/>
    </row>
    <row r="7" spans="1:12" x14ac:dyDescent="0.2">
      <c r="A7">
        <v>106</v>
      </c>
      <c r="B7" s="13" t="s">
        <v>7</v>
      </c>
      <c r="C7">
        <v>101</v>
      </c>
      <c r="D7" s="16">
        <v>42256</v>
      </c>
      <c r="E7">
        <v>30</v>
      </c>
      <c r="G7" s="16">
        <f>D7</f>
        <v>42256</v>
      </c>
      <c r="H7" s="8">
        <f ca="1">TODAY()</f>
        <v>43089</v>
      </c>
      <c r="I7" s="33">
        <f ca="1">(H7-D7)/E7</f>
        <v>27.766666666666666</v>
      </c>
      <c r="J7" s="7">
        <f ca="1">(I7*2.5)/30</f>
        <v>2.3138888888888887</v>
      </c>
      <c r="K7" s="37">
        <f ca="1">(I7*2.5)/1</f>
        <v>69.416666666666657</v>
      </c>
      <c r="L7" s="1" t="b">
        <f ca="1">IF(K7&gt;=1,TRUE,FALSE)</f>
        <v>1</v>
      </c>
    </row>
    <row r="8" spans="1:12" x14ac:dyDescent="0.2">
      <c r="A8">
        <v>107</v>
      </c>
      <c r="B8" s="13" t="s">
        <v>6</v>
      </c>
      <c r="C8">
        <v>101</v>
      </c>
      <c r="D8" s="16">
        <f>'job . N'!G8</f>
        <v>41413</v>
      </c>
      <c r="E8">
        <v>30</v>
      </c>
      <c r="G8" s="16">
        <v>42408</v>
      </c>
      <c r="H8" s="8">
        <f ca="1">TODAY()</f>
        <v>43089</v>
      </c>
      <c r="I8" s="33">
        <f ca="1">(H8-G8)/30</f>
        <v>22.7</v>
      </c>
      <c r="J8" s="7">
        <f ca="1">(I8*2.5)/30</f>
        <v>1.8916666666666666</v>
      </c>
      <c r="K8" s="37">
        <f ca="1">(I8*1.75)/1</f>
        <v>39.725000000000001</v>
      </c>
      <c r="L8" s="1" t="b">
        <f t="shared" ref="L8" ca="1" si="0">IF(K8&gt;=1,TRUE,FALSE)</f>
        <v>1</v>
      </c>
    </row>
    <row r="9" spans="1:12" x14ac:dyDescent="0.2">
      <c r="A9">
        <v>108</v>
      </c>
      <c r="B9" s="13" t="s">
        <v>8</v>
      </c>
      <c r="C9">
        <v>101</v>
      </c>
      <c r="D9" s="16">
        <f>'job . N'!G9</f>
        <v>42256</v>
      </c>
      <c r="E9">
        <v>30</v>
      </c>
      <c r="G9" s="16">
        <f>D9</f>
        <v>42256</v>
      </c>
      <c r="H9" s="8">
        <f ca="1">TODAY()</f>
        <v>43089</v>
      </c>
      <c r="I9" s="33">
        <f ca="1">(H9-D9)/30</f>
        <v>27.766666666666666</v>
      </c>
      <c r="J9" s="7">
        <f ca="1">(I9*2.5)/39</f>
        <v>1.7799145299145296</v>
      </c>
      <c r="K9" s="37">
        <f ca="1">(I9*1.75)/1</f>
        <v>48.591666666666669</v>
      </c>
      <c r="L9" s="1" t="b">
        <f ca="1">IF(K9&gt;=1,TRUE,FALSE)</f>
        <v>1</v>
      </c>
    </row>
    <row r="10" spans="1:12" x14ac:dyDescent="0.2">
      <c r="A10">
        <v>112</v>
      </c>
      <c r="B10" s="13" t="s">
        <v>9</v>
      </c>
      <c r="C10">
        <v>101</v>
      </c>
      <c r="D10" s="16">
        <v>42729</v>
      </c>
      <c r="E10">
        <v>30</v>
      </c>
      <c r="G10" s="16">
        <v>42729</v>
      </c>
      <c r="H10" s="8">
        <f t="shared" ref="H10" ca="1" si="1">TODAY()</f>
        <v>43089</v>
      </c>
      <c r="I10" s="33">
        <f ca="1">(H10-G10)/30</f>
        <v>12</v>
      </c>
      <c r="J10" s="7">
        <f ca="1">(I10*2.5)/30</f>
        <v>1</v>
      </c>
      <c r="K10" s="37">
        <f ca="1">(I10*2.5)/1</f>
        <v>30</v>
      </c>
      <c r="L10" s="1" t="b">
        <f ca="1">IF(J10&gt;=1,TRUE,FALSE)</f>
        <v>1</v>
      </c>
    </row>
    <row r="11" spans="1:12" x14ac:dyDescent="0.2">
      <c r="A11" s="10">
        <v>111</v>
      </c>
      <c r="B11" s="14" t="s">
        <v>11</v>
      </c>
      <c r="C11">
        <v>101</v>
      </c>
      <c r="D11" s="17">
        <v>42408</v>
      </c>
      <c r="E11">
        <v>30</v>
      </c>
      <c r="G11" s="17">
        <f>D11</f>
        <v>42408</v>
      </c>
      <c r="H11" s="12">
        <f t="shared" ref="H11:H42" ca="1" si="2">TODAY()</f>
        <v>43089</v>
      </c>
      <c r="I11" s="34">
        <f ca="1">(H11-G11)/30</f>
        <v>22.7</v>
      </c>
      <c r="J11" s="36">
        <f ca="1">(I11*2.5)/39</f>
        <v>1.4551282051282051</v>
      </c>
      <c r="K11" s="38">
        <f ca="1">(I11*1.75)/1</f>
        <v>39.725000000000001</v>
      </c>
      <c r="L11" s="1" t="b">
        <f ca="1">IF(K11&gt;=1,TRUE,FALSE)</f>
        <v>1</v>
      </c>
    </row>
    <row r="12" spans="1:12" s="5" customFormat="1" ht="15" thickBot="1" x14ac:dyDescent="0.25">
      <c r="A12" s="11">
        <v>113</v>
      </c>
      <c r="B12" s="15" t="s">
        <v>12</v>
      </c>
      <c r="C12">
        <v>101</v>
      </c>
      <c r="D12" s="24">
        <v>42994</v>
      </c>
      <c r="G12" s="18"/>
      <c r="H12" s="12"/>
      <c r="I12" s="34">
        <f>(H12-G12)/30</f>
        <v>0</v>
      </c>
      <c r="J12" s="36">
        <f>(I12*2.5)/39</f>
        <v>0</v>
      </c>
      <c r="K12" s="38">
        <f>(I12*1.75)/1</f>
        <v>0</v>
      </c>
      <c r="L12" s="1" t="b">
        <f>IF(K12&gt;=1,TRUE,FALSE)</f>
        <v>0</v>
      </c>
    </row>
    <row r="13" spans="1:12" x14ac:dyDescent="0.2">
      <c r="A13">
        <v>201</v>
      </c>
      <c r="B13" s="13" t="s">
        <v>13</v>
      </c>
      <c r="C13">
        <v>201</v>
      </c>
      <c r="D13" s="16">
        <f>'job . N'!G14</f>
        <v>37926</v>
      </c>
      <c r="E13">
        <v>30</v>
      </c>
      <c r="F13">
        <v>2</v>
      </c>
      <c r="G13" s="16">
        <v>42246</v>
      </c>
      <c r="H13" s="8">
        <f t="shared" ca="1" si="2"/>
        <v>43089</v>
      </c>
      <c r="I13" s="33">
        <f ca="1">(H13-G13)/E13</f>
        <v>28.1</v>
      </c>
      <c r="J13" s="7">
        <f ca="1">(I13*2.5)/30</f>
        <v>2.3416666666666668</v>
      </c>
      <c r="K13" s="37">
        <f ca="1">(I13*2.5)/1</f>
        <v>70.25</v>
      </c>
      <c r="L13" s="1" t="b">
        <f ca="1">IF(J13&gt;=2,TRUE,FALSE)</f>
        <v>1</v>
      </c>
    </row>
    <row r="14" spans="1:12" s="20" customFormat="1" x14ac:dyDescent="0.2">
      <c r="A14" s="20">
        <v>202</v>
      </c>
      <c r="B14" s="21" t="s">
        <v>20</v>
      </c>
      <c r="C14">
        <v>201</v>
      </c>
      <c r="D14" s="22">
        <f>'job . N'!G15</f>
        <v>41288</v>
      </c>
      <c r="E14" s="20">
        <v>30</v>
      </c>
      <c r="F14" s="20">
        <v>2</v>
      </c>
      <c r="G14" s="22">
        <v>41288</v>
      </c>
      <c r="H14" s="23">
        <f t="shared" ca="1" si="2"/>
        <v>43089</v>
      </c>
      <c r="I14" s="32">
        <f ca="1">(H14-G14)/30</f>
        <v>60.033333333333331</v>
      </c>
      <c r="J14" s="7">
        <f t="shared" ref="J14:J24" ca="1" si="3">(I14*2.5)/30</f>
        <v>5.0027777777777773</v>
      </c>
      <c r="K14" s="37">
        <f t="shared" ref="K14:K24" ca="1" si="4">(I14*2.5)/1</f>
        <v>150.08333333333331</v>
      </c>
      <c r="L14" s="1" t="b">
        <f ca="1">IF(J14&gt;=2,TRUE,FALSE)</f>
        <v>1</v>
      </c>
    </row>
    <row r="15" spans="1:12" x14ac:dyDescent="0.2">
      <c r="A15">
        <v>203</v>
      </c>
      <c r="B15" s="13" t="s">
        <v>16</v>
      </c>
      <c r="C15">
        <v>201</v>
      </c>
      <c r="D15" s="16">
        <f>'job . N'!G16</f>
        <v>39618</v>
      </c>
      <c r="E15">
        <v>30</v>
      </c>
      <c r="F15">
        <v>2</v>
      </c>
      <c r="G15" s="16">
        <v>43033</v>
      </c>
      <c r="H15" s="8">
        <f t="shared" ca="1" si="2"/>
        <v>43089</v>
      </c>
      <c r="I15" s="33">
        <f ca="1">(H15-G15)/30</f>
        <v>1.8666666666666667</v>
      </c>
      <c r="J15" s="7">
        <f t="shared" ca="1" si="3"/>
        <v>0.15555555555555556</v>
      </c>
      <c r="K15" s="37">
        <f t="shared" ca="1" si="4"/>
        <v>4.666666666666667</v>
      </c>
      <c r="L15" s="1" t="b">
        <f ca="1">IF(J15&gt;=2,TRUE,FALSE)</f>
        <v>0</v>
      </c>
    </row>
    <row r="16" spans="1:12" x14ac:dyDescent="0.2">
      <c r="A16">
        <v>204</v>
      </c>
      <c r="B16" s="13" t="s">
        <v>17</v>
      </c>
      <c r="C16">
        <v>201</v>
      </c>
      <c r="D16" s="16">
        <f>'job . N'!G17</f>
        <v>40481</v>
      </c>
      <c r="E16">
        <v>30</v>
      </c>
      <c r="F16">
        <v>2</v>
      </c>
      <c r="G16" s="16">
        <v>43003</v>
      </c>
      <c r="H16" s="8">
        <f t="shared" ca="1" si="2"/>
        <v>43089</v>
      </c>
      <c r="I16" s="33">
        <f ca="1">(H16-G16)/E16</f>
        <v>2.8666666666666667</v>
      </c>
      <c r="J16" s="7">
        <f t="shared" ca="1" si="3"/>
        <v>0.2388888888888889</v>
      </c>
      <c r="K16" s="37">
        <f t="shared" ca="1" si="4"/>
        <v>7.166666666666667</v>
      </c>
      <c r="L16" s="1" t="b">
        <f t="shared" ref="L16:L25" ca="1" si="5">IF(J16&gt;=2,TRUE,FALSE)</f>
        <v>0</v>
      </c>
    </row>
    <row r="17" spans="1:20" x14ac:dyDescent="0.2">
      <c r="A17">
        <v>205</v>
      </c>
      <c r="B17" s="13" t="s">
        <v>14</v>
      </c>
      <c r="C17">
        <v>201</v>
      </c>
      <c r="D17" s="16">
        <f>'job . N'!G18</f>
        <v>41993</v>
      </c>
      <c r="E17">
        <v>30</v>
      </c>
      <c r="F17">
        <v>2</v>
      </c>
      <c r="G17" s="16">
        <v>42938</v>
      </c>
      <c r="H17" s="8">
        <f t="shared" ca="1" si="2"/>
        <v>43089</v>
      </c>
      <c r="I17" s="33">
        <f ca="1">(H17-G17)/30</f>
        <v>5.0333333333333332</v>
      </c>
      <c r="J17" s="7">
        <f t="shared" ca="1" si="3"/>
        <v>0.4194444444444444</v>
      </c>
      <c r="K17" s="37">
        <f t="shared" ca="1" si="4"/>
        <v>12.583333333333332</v>
      </c>
      <c r="L17" s="1" t="b">
        <f t="shared" ca="1" si="5"/>
        <v>0</v>
      </c>
    </row>
    <row r="18" spans="1:20" x14ac:dyDescent="0.2">
      <c r="A18">
        <v>206</v>
      </c>
      <c r="B18" s="13" t="s">
        <v>18</v>
      </c>
      <c r="C18">
        <v>201</v>
      </c>
      <c r="D18" s="16">
        <f>'job . N'!G19</f>
        <v>42278</v>
      </c>
      <c r="E18">
        <v>30</v>
      </c>
      <c r="F18">
        <v>2</v>
      </c>
      <c r="G18" s="16">
        <f>D18</f>
        <v>42278</v>
      </c>
      <c r="H18" s="8">
        <f t="shared" ca="1" si="2"/>
        <v>43089</v>
      </c>
      <c r="I18" s="33">
        <f ca="1">(H18-D18)/30</f>
        <v>27.033333333333335</v>
      </c>
      <c r="J18" s="7">
        <f ca="1">(I18*2.5)/30</f>
        <v>2.2527777777777782</v>
      </c>
      <c r="K18" s="37">
        <f t="shared" ca="1" si="4"/>
        <v>67.583333333333343</v>
      </c>
      <c r="L18" s="1" t="b">
        <f t="shared" ca="1" si="5"/>
        <v>1</v>
      </c>
    </row>
    <row r="19" spans="1:20" x14ac:dyDescent="0.2">
      <c r="A19">
        <v>207</v>
      </c>
      <c r="B19" s="13" t="s">
        <v>19</v>
      </c>
      <c r="C19">
        <v>201</v>
      </c>
      <c r="D19" s="16">
        <v>41952</v>
      </c>
      <c r="E19">
        <v>30</v>
      </c>
      <c r="F19">
        <v>2</v>
      </c>
      <c r="G19" s="16">
        <f>D19</f>
        <v>41952</v>
      </c>
      <c r="H19" s="8">
        <f t="shared" ca="1" si="2"/>
        <v>43089</v>
      </c>
      <c r="I19" s="33">
        <f t="shared" ref="I19:I24" ca="1" si="6">(H19-G19)/30</f>
        <v>37.9</v>
      </c>
      <c r="J19" s="7">
        <f t="shared" ca="1" si="3"/>
        <v>3.1583333333333332</v>
      </c>
      <c r="K19" s="37">
        <f t="shared" ca="1" si="4"/>
        <v>94.75</v>
      </c>
      <c r="L19" s="1" t="b">
        <f t="shared" ca="1" si="5"/>
        <v>1</v>
      </c>
    </row>
    <row r="20" spans="1:20" x14ac:dyDescent="0.2">
      <c r="A20">
        <v>208</v>
      </c>
      <c r="B20" s="13" t="s">
        <v>15</v>
      </c>
      <c r="C20">
        <v>201</v>
      </c>
      <c r="D20" s="16">
        <f>'job . N'!G21</f>
        <v>40751</v>
      </c>
      <c r="E20">
        <v>30</v>
      </c>
      <c r="F20">
        <v>2</v>
      </c>
      <c r="G20" s="19">
        <v>42700</v>
      </c>
      <c r="H20" s="8">
        <f t="shared" ca="1" si="2"/>
        <v>43089</v>
      </c>
      <c r="I20" s="33">
        <f t="shared" ca="1" si="6"/>
        <v>12.966666666666667</v>
      </c>
      <c r="J20" s="7">
        <f t="shared" ca="1" si="3"/>
        <v>1.0805555555555555</v>
      </c>
      <c r="K20" s="37">
        <f t="shared" ca="1" si="4"/>
        <v>32.416666666666664</v>
      </c>
      <c r="L20" s="1" t="b">
        <f t="shared" ca="1" si="5"/>
        <v>0</v>
      </c>
    </row>
    <row r="21" spans="1:20" x14ac:dyDescent="0.2">
      <c r="A21" s="9">
        <v>209</v>
      </c>
      <c r="B21" s="14" t="s">
        <v>21</v>
      </c>
      <c r="C21">
        <v>201</v>
      </c>
      <c r="D21" s="17">
        <f>'job . N'!G22</f>
        <v>41195</v>
      </c>
      <c r="E21" s="9">
        <v>30</v>
      </c>
      <c r="F21" s="10">
        <v>2</v>
      </c>
      <c r="G21" s="16">
        <v>43088</v>
      </c>
      <c r="H21" s="8">
        <f t="shared" ca="1" si="2"/>
        <v>43089</v>
      </c>
      <c r="I21" s="33">
        <f t="shared" ca="1" si="6"/>
        <v>3.3333333333333333E-2</v>
      </c>
      <c r="J21" s="7">
        <f t="shared" ca="1" si="3"/>
        <v>2.7777777777777775E-3</v>
      </c>
      <c r="K21" s="37">
        <f t="shared" ca="1" si="4"/>
        <v>8.3333333333333329E-2</v>
      </c>
      <c r="L21" s="1" t="b">
        <f t="shared" ca="1" si="5"/>
        <v>0</v>
      </c>
    </row>
    <row r="22" spans="1:20" x14ac:dyDescent="0.2">
      <c r="A22" s="10">
        <v>212</v>
      </c>
      <c r="B22" s="14" t="s">
        <v>22</v>
      </c>
      <c r="C22">
        <v>201</v>
      </c>
      <c r="D22" s="17">
        <v>42526</v>
      </c>
      <c r="E22" s="9">
        <v>30</v>
      </c>
      <c r="F22" s="10">
        <v>2</v>
      </c>
      <c r="G22" s="17">
        <f>D22</f>
        <v>42526</v>
      </c>
      <c r="H22" s="8">
        <f ca="1">TODAY()</f>
        <v>43089</v>
      </c>
      <c r="I22" s="33">
        <f t="shared" ca="1" si="6"/>
        <v>18.766666666666666</v>
      </c>
      <c r="J22" s="7">
        <f t="shared" ca="1" si="3"/>
        <v>1.5638888888888889</v>
      </c>
      <c r="K22" s="37">
        <f t="shared" ca="1" si="4"/>
        <v>46.916666666666664</v>
      </c>
      <c r="L22" s="1" t="b">
        <f t="shared" ca="1" si="5"/>
        <v>0</v>
      </c>
      <c r="T22">
        <f>487868.3+1131</f>
        <v>488999.3</v>
      </c>
    </row>
    <row r="23" spans="1:20" x14ac:dyDescent="0.2">
      <c r="A23" s="10">
        <v>215</v>
      </c>
      <c r="B23" s="14" t="s">
        <v>23</v>
      </c>
      <c r="C23">
        <v>201</v>
      </c>
      <c r="D23" s="17">
        <v>42744</v>
      </c>
      <c r="E23" s="10">
        <v>30</v>
      </c>
      <c r="F23" s="10">
        <v>2</v>
      </c>
      <c r="G23" s="17">
        <f>D23</f>
        <v>42744</v>
      </c>
      <c r="H23" s="8">
        <f t="shared" ref="H23:H25" ca="1" si="7">TODAY()</f>
        <v>43089</v>
      </c>
      <c r="I23" s="33">
        <f t="shared" ca="1" si="6"/>
        <v>11.5</v>
      </c>
      <c r="J23" s="7">
        <f t="shared" ca="1" si="3"/>
        <v>0.95833333333333337</v>
      </c>
      <c r="K23" s="37">
        <f t="shared" ca="1" si="4"/>
        <v>28.75</v>
      </c>
      <c r="L23" s="1" t="b">
        <f ca="1">IF(J23&gt;=2,TRUE,FALSE)</f>
        <v>0</v>
      </c>
    </row>
    <row r="24" spans="1:20" x14ac:dyDescent="0.2">
      <c r="A24" s="10">
        <v>216</v>
      </c>
      <c r="B24" s="14" t="s">
        <v>24</v>
      </c>
      <c r="C24">
        <v>201</v>
      </c>
      <c r="D24" s="17">
        <v>42856</v>
      </c>
      <c r="E24" s="10">
        <v>30</v>
      </c>
      <c r="F24" s="10">
        <v>2</v>
      </c>
      <c r="G24" s="17">
        <f>D24</f>
        <v>42856</v>
      </c>
      <c r="H24" s="8">
        <f t="shared" ca="1" si="7"/>
        <v>43089</v>
      </c>
      <c r="I24" s="33">
        <f t="shared" ca="1" si="6"/>
        <v>7.7666666666666666</v>
      </c>
      <c r="J24" s="7">
        <f t="shared" ca="1" si="3"/>
        <v>0.64722222222222225</v>
      </c>
      <c r="K24" s="37">
        <f t="shared" ca="1" si="4"/>
        <v>19.416666666666668</v>
      </c>
      <c r="L24" s="1" t="b">
        <f t="shared" ca="1" si="5"/>
        <v>0</v>
      </c>
    </row>
    <row r="25" spans="1:20" s="5" customFormat="1" ht="15" thickBot="1" x14ac:dyDescent="0.25">
      <c r="A25" s="11">
        <v>217</v>
      </c>
      <c r="B25" s="15" t="s">
        <v>25</v>
      </c>
      <c r="C25">
        <v>201</v>
      </c>
      <c r="D25" s="18">
        <v>42938</v>
      </c>
      <c r="E25" s="5">
        <v>30</v>
      </c>
      <c r="F25" s="5">
        <v>2</v>
      </c>
      <c r="G25" s="18">
        <f>D25</f>
        <v>42938</v>
      </c>
      <c r="H25" s="8">
        <f t="shared" ca="1" si="7"/>
        <v>43089</v>
      </c>
      <c r="I25" s="33">
        <f ca="1">(H25-G25)/30</f>
        <v>5.0333333333333332</v>
      </c>
      <c r="J25" s="7">
        <f t="shared" ref="J25:J29" ca="1" si="8">(I25*2.5)/30</f>
        <v>0.4194444444444444</v>
      </c>
      <c r="K25" s="37">
        <f ca="1">(I25*2.5)/1</f>
        <v>12.583333333333332</v>
      </c>
      <c r="L25" s="1" t="b">
        <f t="shared" ca="1" si="5"/>
        <v>0</v>
      </c>
    </row>
    <row r="26" spans="1:20" x14ac:dyDescent="0.2">
      <c r="A26" s="25">
        <v>301</v>
      </c>
      <c r="B26" s="26" t="s">
        <v>33</v>
      </c>
      <c r="C26">
        <v>301</v>
      </c>
      <c r="D26" s="16">
        <f>'job . N'!G27</f>
        <v>30133</v>
      </c>
      <c r="E26">
        <v>30</v>
      </c>
      <c r="G26" s="16">
        <v>42726</v>
      </c>
      <c r="H26" s="8">
        <f t="shared" ca="1" si="2"/>
        <v>43089</v>
      </c>
      <c r="I26" s="33">
        <f ca="1">(H26-G26)/E26</f>
        <v>12.1</v>
      </c>
      <c r="J26" s="7">
        <f ca="1">(I26*2.5)/30</f>
        <v>1.0083333333333333</v>
      </c>
      <c r="K26" s="37">
        <f ca="1">(I26*2.5)/1</f>
        <v>30.25</v>
      </c>
      <c r="L26" s="1" t="b">
        <f ca="1">IF(J26&gt;=1,TRUE,FALSE)</f>
        <v>1</v>
      </c>
    </row>
    <row r="27" spans="1:20" x14ac:dyDescent="0.2">
      <c r="A27">
        <v>303</v>
      </c>
      <c r="B27" s="13" t="s">
        <v>39</v>
      </c>
      <c r="C27">
        <v>301</v>
      </c>
      <c r="D27" s="16">
        <f>'job . N'!G29</f>
        <v>38410</v>
      </c>
      <c r="E27">
        <v>30</v>
      </c>
      <c r="G27" s="16">
        <v>42984</v>
      </c>
      <c r="H27" s="8">
        <f t="shared" ca="1" si="2"/>
        <v>43089</v>
      </c>
      <c r="I27" s="33">
        <f ca="1">(H27-G27)/E27</f>
        <v>3.5</v>
      </c>
      <c r="J27" s="7">
        <f t="shared" ca="1" si="8"/>
        <v>0.29166666666666669</v>
      </c>
      <c r="K27" s="37">
        <f t="shared" ref="K27:K42" ca="1" si="9">(I27*2.5)/1</f>
        <v>8.75</v>
      </c>
      <c r="L27" s="1" t="b">
        <f ca="1">IF(J27&gt;=1,TRUE,FALSE)</f>
        <v>0</v>
      </c>
    </row>
    <row r="28" spans="1:20" x14ac:dyDescent="0.2">
      <c r="A28">
        <v>305</v>
      </c>
      <c r="B28" s="13" t="s">
        <v>42</v>
      </c>
      <c r="C28">
        <v>301</v>
      </c>
      <c r="D28" s="16">
        <v>40575</v>
      </c>
      <c r="E28">
        <v>30</v>
      </c>
      <c r="F28">
        <v>1</v>
      </c>
      <c r="G28" s="16">
        <v>42881</v>
      </c>
      <c r="H28" s="8">
        <f t="shared" ca="1" si="2"/>
        <v>43089</v>
      </c>
      <c r="I28" s="33">
        <f ca="1">(H28-G28)/E28</f>
        <v>6.9333333333333336</v>
      </c>
      <c r="J28" s="7">
        <f t="shared" ca="1" si="8"/>
        <v>0.57777777777777783</v>
      </c>
      <c r="K28" s="37">
        <f t="shared" ca="1" si="9"/>
        <v>17.333333333333336</v>
      </c>
      <c r="L28" s="1" t="b">
        <f ca="1">IF(J28&gt;=1,TRUE,FALSE)</f>
        <v>0</v>
      </c>
    </row>
    <row r="29" spans="1:20" x14ac:dyDescent="0.2">
      <c r="A29" s="25">
        <v>307</v>
      </c>
      <c r="B29" s="26" t="s">
        <v>26</v>
      </c>
      <c r="C29">
        <v>301</v>
      </c>
      <c r="D29" s="27">
        <f>'job . N'!G31</f>
        <v>36492</v>
      </c>
      <c r="E29" s="25">
        <v>30</v>
      </c>
      <c r="F29" s="25">
        <v>1</v>
      </c>
      <c r="G29" s="27">
        <v>42728</v>
      </c>
      <c r="H29" s="8">
        <f t="shared" ca="1" si="2"/>
        <v>43089</v>
      </c>
      <c r="I29" s="33">
        <f ca="1">(H29-G29)/E29</f>
        <v>12.033333333333333</v>
      </c>
      <c r="J29" s="7">
        <f t="shared" ca="1" si="8"/>
        <v>1.0027777777777778</v>
      </c>
      <c r="K29" s="37">
        <f t="shared" ca="1" si="9"/>
        <v>30.083333333333332</v>
      </c>
      <c r="L29" s="1" t="b">
        <f ca="1">IF(J29&gt;=1,TRUE,FALSE)</f>
        <v>1</v>
      </c>
    </row>
    <row r="30" spans="1:20" x14ac:dyDescent="0.2">
      <c r="A30">
        <v>309</v>
      </c>
      <c r="B30" s="13" t="s">
        <v>29</v>
      </c>
      <c r="C30">
        <v>301</v>
      </c>
      <c r="D30" s="16">
        <v>42471</v>
      </c>
      <c r="E30">
        <v>21</v>
      </c>
      <c r="F30">
        <v>2</v>
      </c>
      <c r="G30" s="16">
        <f>D30</f>
        <v>42471</v>
      </c>
      <c r="H30" s="8">
        <f t="shared" ca="1" si="2"/>
        <v>43089</v>
      </c>
      <c r="I30" s="33">
        <f ca="1">(H30-G30)/30</f>
        <v>20.6</v>
      </c>
      <c r="J30" s="7">
        <f ca="1">(I30*2.5)/30</f>
        <v>1.7166666666666666</v>
      </c>
      <c r="K30" s="37">
        <f ca="1">(I30*2.5)/1</f>
        <v>51.5</v>
      </c>
      <c r="L30" s="1" t="b">
        <f ca="1">IF(J30&gt;=2,TRUE,FALSE)</f>
        <v>0</v>
      </c>
    </row>
    <row r="31" spans="1:20" x14ac:dyDescent="0.2">
      <c r="A31">
        <v>310</v>
      </c>
      <c r="B31" s="13" t="s">
        <v>41</v>
      </c>
      <c r="C31">
        <v>301</v>
      </c>
      <c r="D31" s="19">
        <v>42471</v>
      </c>
      <c r="E31">
        <v>30</v>
      </c>
      <c r="F31">
        <v>1</v>
      </c>
      <c r="G31" s="16">
        <v>42980</v>
      </c>
      <c r="H31" s="8">
        <f t="shared" ca="1" si="2"/>
        <v>43089</v>
      </c>
      <c r="I31" s="33">
        <f ca="1">(H31-G31)/30</f>
        <v>3.6333333333333333</v>
      </c>
      <c r="J31" s="7">
        <f t="shared" ref="J31:J42" ca="1" si="10">(I31*2.5)/30</f>
        <v>0.30277777777777781</v>
      </c>
      <c r="K31" s="37">
        <f t="shared" ca="1" si="9"/>
        <v>9.0833333333333339</v>
      </c>
      <c r="L31" s="1" t="b">
        <f ca="1">IF(J31&gt;=1,TRUE,FALSE)</f>
        <v>0</v>
      </c>
    </row>
    <row r="32" spans="1:20" x14ac:dyDescent="0.2">
      <c r="A32">
        <v>311</v>
      </c>
      <c r="B32" s="13" t="s">
        <v>28</v>
      </c>
      <c r="C32">
        <v>301</v>
      </c>
      <c r="D32" s="19">
        <v>42483</v>
      </c>
      <c r="E32">
        <v>21</v>
      </c>
      <c r="F32">
        <v>2</v>
      </c>
      <c r="G32" s="19">
        <v>42483</v>
      </c>
      <c r="H32" s="8">
        <f t="shared" ca="1" si="2"/>
        <v>43089</v>
      </c>
      <c r="I32" s="33">
        <f t="shared" ref="I32" ca="1" si="11">(H32-G32)/30</f>
        <v>20.2</v>
      </c>
      <c r="J32" s="7">
        <f t="shared" ca="1" si="10"/>
        <v>1.6833333333333333</v>
      </c>
      <c r="K32" s="37">
        <f t="shared" ca="1" si="9"/>
        <v>50.5</v>
      </c>
      <c r="L32" s="1" t="b">
        <f ca="1">IF(J32&gt;=2,TRUE,FALSE)</f>
        <v>0</v>
      </c>
    </row>
    <row r="33" spans="1:12" s="28" customFormat="1" x14ac:dyDescent="0.2">
      <c r="A33" s="28">
        <v>314</v>
      </c>
      <c r="B33" s="29" t="s">
        <v>36</v>
      </c>
      <c r="C33">
        <v>301</v>
      </c>
      <c r="D33" s="30">
        <v>42506</v>
      </c>
      <c r="E33" s="28">
        <v>30</v>
      </c>
      <c r="F33" s="28">
        <v>1</v>
      </c>
      <c r="G33" s="30">
        <v>42954</v>
      </c>
      <c r="H33" s="31">
        <f t="shared" ca="1" si="2"/>
        <v>43089</v>
      </c>
      <c r="I33" s="35">
        <f ca="1">(H33-G33)/30</f>
        <v>4.5</v>
      </c>
      <c r="J33" s="7">
        <f ca="1">(I33*2.5)/30</f>
        <v>0.375</v>
      </c>
      <c r="K33" s="37">
        <f t="shared" ca="1" si="9"/>
        <v>11.25</v>
      </c>
      <c r="L33" s="28" t="b">
        <f ca="1">IF(J33&gt;=1,TRUE,FALSE)</f>
        <v>0</v>
      </c>
    </row>
    <row r="34" spans="1:12" s="28" customFormat="1" x14ac:dyDescent="0.2">
      <c r="A34" s="28">
        <v>315</v>
      </c>
      <c r="B34" s="29" t="s">
        <v>34</v>
      </c>
      <c r="C34">
        <v>301</v>
      </c>
      <c r="D34" s="30">
        <v>42497</v>
      </c>
      <c r="E34" s="28">
        <v>21</v>
      </c>
      <c r="F34" s="28">
        <v>2</v>
      </c>
      <c r="G34" s="30">
        <v>43071</v>
      </c>
      <c r="H34" s="31">
        <f t="shared" ca="1" si="2"/>
        <v>43089</v>
      </c>
      <c r="I34" s="35">
        <f t="shared" ref="I34:I35" ca="1" si="12">(H34-G34)/30</f>
        <v>0.6</v>
      </c>
      <c r="J34" s="7">
        <f ca="1">(I34*2.5)/30</f>
        <v>0.05</v>
      </c>
      <c r="K34" s="37">
        <f t="shared" ca="1" si="9"/>
        <v>1.5</v>
      </c>
      <c r="L34" s="28" t="b">
        <f ca="1">IF(J34&gt;=2,TRUE,FALSE)</f>
        <v>0</v>
      </c>
    </row>
    <row r="35" spans="1:12" x14ac:dyDescent="0.2">
      <c r="A35">
        <v>316</v>
      </c>
      <c r="B35" s="13" t="s">
        <v>30</v>
      </c>
      <c r="C35">
        <v>301</v>
      </c>
      <c r="D35" s="19">
        <v>42497</v>
      </c>
      <c r="E35">
        <v>21</v>
      </c>
      <c r="F35">
        <v>2</v>
      </c>
      <c r="G35" s="19">
        <f t="shared" ref="G35" si="13">D35</f>
        <v>42497</v>
      </c>
      <c r="H35" s="8">
        <f t="shared" ca="1" si="2"/>
        <v>43089</v>
      </c>
      <c r="I35" s="33">
        <f t="shared" ca="1" si="12"/>
        <v>19.733333333333334</v>
      </c>
      <c r="J35" s="7">
        <f ca="1">(I35*2.5)/30</f>
        <v>1.6444444444444446</v>
      </c>
      <c r="K35" s="37">
        <f t="shared" ca="1" si="9"/>
        <v>49.333333333333336</v>
      </c>
      <c r="L35" s="1" t="b">
        <f ca="1">IF(J35&gt;=2,TRUE,FALSE)</f>
        <v>0</v>
      </c>
    </row>
    <row r="36" spans="1:12" x14ac:dyDescent="0.2">
      <c r="A36">
        <v>317</v>
      </c>
      <c r="B36" s="13" t="s">
        <v>27</v>
      </c>
      <c r="C36">
        <v>301</v>
      </c>
      <c r="D36" s="19">
        <v>42497</v>
      </c>
      <c r="E36">
        <v>21</v>
      </c>
      <c r="F36">
        <v>2</v>
      </c>
      <c r="G36" s="19">
        <f>D36</f>
        <v>42497</v>
      </c>
      <c r="H36" s="8">
        <f t="shared" ca="1" si="2"/>
        <v>43089</v>
      </c>
      <c r="I36" s="33">
        <f ca="1">(H36-G36)/30</f>
        <v>19.733333333333334</v>
      </c>
      <c r="J36" s="7">
        <f t="shared" ca="1" si="10"/>
        <v>1.6444444444444446</v>
      </c>
      <c r="K36" s="37">
        <f t="shared" ca="1" si="9"/>
        <v>49.333333333333336</v>
      </c>
      <c r="L36" s="1" t="b">
        <f ca="1">IF(J36&gt;=2,TRUE,FALSE)</f>
        <v>0</v>
      </c>
    </row>
    <row r="37" spans="1:12" x14ac:dyDescent="0.2">
      <c r="A37">
        <v>319</v>
      </c>
      <c r="B37" s="13" t="s">
        <v>35</v>
      </c>
      <c r="C37">
        <v>301</v>
      </c>
      <c r="D37" s="19">
        <v>42621</v>
      </c>
      <c r="E37">
        <v>21</v>
      </c>
      <c r="F37">
        <v>1</v>
      </c>
      <c r="G37" s="19">
        <v>43071</v>
      </c>
      <c r="H37" s="8">
        <f t="shared" ca="1" si="2"/>
        <v>43089</v>
      </c>
      <c r="I37" s="33">
        <f ca="1">(H37-G37)/30</f>
        <v>0.6</v>
      </c>
      <c r="J37" s="7">
        <f ca="1">(I37*2.5)/30</f>
        <v>0.05</v>
      </c>
      <c r="K37" s="37">
        <f ca="1">(I37*2.5)/1</f>
        <v>1.5</v>
      </c>
      <c r="L37" s="1" t="b">
        <f ca="1">IF(J37&gt;=1,TRUE,FALSE)</f>
        <v>0</v>
      </c>
    </row>
    <row r="38" spans="1:12" x14ac:dyDescent="0.2">
      <c r="A38">
        <v>320</v>
      </c>
      <c r="B38" s="13" t="s">
        <v>38</v>
      </c>
      <c r="C38">
        <v>301</v>
      </c>
      <c r="D38" s="19">
        <v>42625</v>
      </c>
      <c r="E38">
        <v>21</v>
      </c>
      <c r="F38">
        <v>2</v>
      </c>
      <c r="G38" s="19">
        <f>D38</f>
        <v>42625</v>
      </c>
      <c r="H38" s="8">
        <f t="shared" ca="1" si="2"/>
        <v>43089</v>
      </c>
      <c r="I38" s="33">
        <f ca="1">(H38-G38)/30</f>
        <v>15.466666666666667</v>
      </c>
      <c r="J38" s="7">
        <f ca="1">(I38*2.5)/30</f>
        <v>1.2888888888888888</v>
      </c>
      <c r="K38" s="37">
        <f ca="1">(I38*2.5)/1</f>
        <v>38.666666666666664</v>
      </c>
      <c r="L38" s="1" t="b">
        <f ca="1">IF(J38&gt;=2,TRUE,FALSE)</f>
        <v>0</v>
      </c>
    </row>
    <row r="39" spans="1:12" x14ac:dyDescent="0.2">
      <c r="A39">
        <v>322</v>
      </c>
      <c r="B39" s="13" t="s">
        <v>37</v>
      </c>
      <c r="C39">
        <v>301</v>
      </c>
      <c r="D39" s="19">
        <v>42536</v>
      </c>
      <c r="E39">
        <v>21</v>
      </c>
      <c r="F39">
        <v>2</v>
      </c>
      <c r="G39" s="19">
        <v>42536</v>
      </c>
      <c r="H39" s="8">
        <f t="shared" ca="1" si="2"/>
        <v>43089</v>
      </c>
      <c r="I39" s="33">
        <f ca="1">(H39-G39)/30</f>
        <v>18.433333333333334</v>
      </c>
      <c r="J39" s="7">
        <f ca="1">(I39*2.5)/30</f>
        <v>1.5361111111111112</v>
      </c>
      <c r="K39" s="37">
        <f t="shared" ca="1" si="9"/>
        <v>46.083333333333336</v>
      </c>
      <c r="L39" s="1" t="b">
        <f ca="1">IF(J39&gt;=1,TRUE,FALSE)</f>
        <v>1</v>
      </c>
    </row>
    <row r="40" spans="1:12" x14ac:dyDescent="0.2">
      <c r="A40">
        <v>324</v>
      </c>
      <c r="B40" s="13" t="s">
        <v>44</v>
      </c>
      <c r="C40">
        <v>301</v>
      </c>
      <c r="D40" s="19">
        <v>42751</v>
      </c>
      <c r="E40">
        <v>21</v>
      </c>
      <c r="F40">
        <v>2</v>
      </c>
      <c r="G40" s="16">
        <f>D40</f>
        <v>42751</v>
      </c>
      <c r="H40" s="8">
        <f t="shared" ca="1" si="2"/>
        <v>43089</v>
      </c>
      <c r="I40" s="33">
        <f t="shared" ref="I40" ca="1" si="14">(H40-G40)/30</f>
        <v>11.266666666666667</v>
      </c>
      <c r="J40" s="7">
        <f t="shared" ca="1" si="10"/>
        <v>0.93888888888888888</v>
      </c>
      <c r="K40" s="37">
        <f t="shared" ca="1" si="9"/>
        <v>28.166666666666668</v>
      </c>
      <c r="L40" s="1" t="b">
        <f ca="1">IF(J40&gt;=2,TRUE,FALSE)</f>
        <v>0</v>
      </c>
    </row>
    <row r="41" spans="1:12" x14ac:dyDescent="0.2">
      <c r="A41">
        <v>325</v>
      </c>
      <c r="B41" s="13" t="s">
        <v>43</v>
      </c>
      <c r="C41">
        <v>301</v>
      </c>
      <c r="D41" s="19">
        <v>42921</v>
      </c>
      <c r="E41">
        <v>30</v>
      </c>
      <c r="F41">
        <v>1</v>
      </c>
      <c r="G41" s="16">
        <f>D41</f>
        <v>42921</v>
      </c>
      <c r="H41" s="8">
        <f t="shared" ca="1" si="2"/>
        <v>43089</v>
      </c>
      <c r="I41" s="33">
        <f ca="1">(H41-G41)/30</f>
        <v>5.6</v>
      </c>
      <c r="J41" s="7">
        <f t="shared" ca="1" si="10"/>
        <v>0.46666666666666667</v>
      </c>
      <c r="K41" s="37">
        <f t="shared" ca="1" si="9"/>
        <v>14</v>
      </c>
      <c r="L41" s="1" t="b">
        <f ca="1">IF(J41&gt;=1,TRUE,FALSE)</f>
        <v>0</v>
      </c>
    </row>
    <row r="42" spans="1:12" x14ac:dyDescent="0.2">
      <c r="A42">
        <v>326</v>
      </c>
      <c r="B42" s="13" t="s">
        <v>45</v>
      </c>
      <c r="C42">
        <v>301</v>
      </c>
      <c r="D42" s="19">
        <v>42954</v>
      </c>
      <c r="E42">
        <v>30</v>
      </c>
      <c r="F42">
        <v>1</v>
      </c>
      <c r="G42" s="16">
        <f>D42</f>
        <v>42954</v>
      </c>
      <c r="H42" s="8">
        <f t="shared" ca="1" si="2"/>
        <v>43089</v>
      </c>
      <c r="I42" s="33">
        <f ca="1">(H42-G42)/30</f>
        <v>4.5</v>
      </c>
      <c r="J42" s="7">
        <f t="shared" ca="1" si="10"/>
        <v>0.375</v>
      </c>
      <c r="K42" s="37">
        <f t="shared" ca="1" si="9"/>
        <v>11.25</v>
      </c>
      <c r="L42" s="1" t="b">
        <f ca="1">IF(J42&gt;=1,TRUE,FALSE)</f>
        <v>0</v>
      </c>
    </row>
  </sheetData>
  <conditionalFormatting sqref="L6:L42">
    <cfRule type="containsText" dxfId="0" priority="2" stopIfTrue="1" operator="containsText" text="true">
      <formula>NOT(ISERROR(SEARCH("true",L6)))</formula>
    </cfRule>
  </conditionalFormatting>
  <conditionalFormatting sqref="L11:L12">
    <cfRule type="expression" priority="1">
      <formula>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6"/>
  <sheetViews>
    <sheetView workbookViewId="0">
      <selection activeCell="B21" sqref="B21"/>
    </sheetView>
  </sheetViews>
  <sheetFormatPr defaultRowHeight="14.25" x14ac:dyDescent="0.2"/>
  <cols>
    <col min="1" max="1" width="9.5" style="1" customWidth="1"/>
    <col min="2" max="2" width="26" style="1" customWidth="1"/>
    <col min="3" max="3" width="12.625" style="1" customWidth="1"/>
    <col min="4" max="4" width="14.25" style="1" customWidth="1"/>
    <col min="5" max="5" width="10" customWidth="1"/>
    <col min="6" max="6" width="12.25" customWidth="1"/>
    <col min="7" max="7" width="14.75" style="48" customWidth="1"/>
    <col min="8" max="8" width="12.875" style="3" customWidth="1"/>
    <col min="9" max="9" width="12.25" style="1" customWidth="1"/>
    <col min="10" max="10" width="15.75" bestFit="1" customWidth="1"/>
  </cols>
  <sheetData>
    <row r="1" spans="1:10" ht="35.25" customHeight="1" x14ac:dyDescent="0.25">
      <c r="A1" s="59" t="s">
        <v>57</v>
      </c>
      <c r="B1" s="59" t="s">
        <v>71</v>
      </c>
      <c r="C1" s="59" t="s">
        <v>46</v>
      </c>
      <c r="D1" s="59" t="s">
        <v>58</v>
      </c>
      <c r="E1" s="60" t="s">
        <v>73</v>
      </c>
      <c r="F1" s="63" t="s">
        <v>75</v>
      </c>
      <c r="G1" s="61" t="s">
        <v>47</v>
      </c>
      <c r="H1" s="62" t="s">
        <v>70</v>
      </c>
      <c r="I1" s="59" t="s">
        <v>72</v>
      </c>
      <c r="J1" s="59" t="s">
        <v>74</v>
      </c>
    </row>
    <row r="2" spans="1:10" x14ac:dyDescent="0.2">
      <c r="A2" s="66">
        <v>101</v>
      </c>
      <c r="B2" s="47" t="s">
        <v>1</v>
      </c>
      <c r="C2" s="1">
        <v>1</v>
      </c>
      <c r="D2" s="1">
        <v>101</v>
      </c>
      <c r="E2" s="1" t="s">
        <v>0</v>
      </c>
      <c r="F2" s="1">
        <v>101</v>
      </c>
      <c r="G2" s="52">
        <v>34700</v>
      </c>
      <c r="H2" s="3" t="s">
        <v>59</v>
      </c>
      <c r="I2">
        <v>1</v>
      </c>
      <c r="J2">
        <v>1</v>
      </c>
    </row>
    <row r="3" spans="1:10" x14ac:dyDescent="0.2">
      <c r="A3" s="66">
        <v>102</v>
      </c>
      <c r="B3" s="47" t="s">
        <v>2</v>
      </c>
      <c r="C3" s="1">
        <v>1</v>
      </c>
      <c r="D3" s="1">
        <v>101</v>
      </c>
      <c r="E3" s="1" t="s">
        <v>0</v>
      </c>
      <c r="F3" s="1">
        <v>101</v>
      </c>
      <c r="G3" s="52">
        <v>34700</v>
      </c>
      <c r="H3" s="3" t="s">
        <v>59</v>
      </c>
      <c r="I3">
        <v>1</v>
      </c>
      <c r="J3">
        <v>2</v>
      </c>
    </row>
    <row r="4" spans="1:10" x14ac:dyDescent="0.2">
      <c r="A4" s="66">
        <v>103</v>
      </c>
      <c r="B4" s="47" t="s">
        <v>3</v>
      </c>
      <c r="C4" s="1">
        <v>1</v>
      </c>
      <c r="D4" s="1">
        <v>101</v>
      </c>
      <c r="E4" s="1" t="s">
        <v>0</v>
      </c>
      <c r="F4" s="1">
        <v>101</v>
      </c>
      <c r="G4" s="52">
        <v>34700</v>
      </c>
      <c r="H4" s="3" t="s">
        <v>59</v>
      </c>
      <c r="I4">
        <v>1</v>
      </c>
      <c r="J4">
        <v>3</v>
      </c>
    </row>
    <row r="5" spans="1:10" x14ac:dyDescent="0.2">
      <c r="A5" s="66">
        <v>104</v>
      </c>
      <c r="B5" s="47" t="s">
        <v>4</v>
      </c>
      <c r="C5" s="1">
        <v>1</v>
      </c>
      <c r="D5" s="1">
        <v>101</v>
      </c>
      <c r="E5" s="1" t="s">
        <v>0</v>
      </c>
      <c r="F5" s="1">
        <v>102</v>
      </c>
      <c r="G5" s="52">
        <v>40909</v>
      </c>
      <c r="H5" s="3" t="s">
        <v>59</v>
      </c>
      <c r="I5">
        <v>1</v>
      </c>
      <c r="J5">
        <v>4</v>
      </c>
    </row>
    <row r="6" spans="1:10" x14ac:dyDescent="0.2">
      <c r="A6" s="66">
        <v>105</v>
      </c>
      <c r="B6" s="47" t="s">
        <v>5</v>
      </c>
      <c r="C6" s="1">
        <v>1</v>
      </c>
      <c r="D6" s="1">
        <v>101</v>
      </c>
      <c r="E6" s="1" t="s">
        <v>0</v>
      </c>
      <c r="F6" s="1">
        <v>102</v>
      </c>
      <c r="G6" s="52">
        <v>39083</v>
      </c>
      <c r="H6" s="3" t="s">
        <v>59</v>
      </c>
      <c r="I6">
        <v>3</v>
      </c>
      <c r="J6">
        <v>5</v>
      </c>
    </row>
    <row r="7" spans="1:10" x14ac:dyDescent="0.2">
      <c r="A7" s="66">
        <v>106</v>
      </c>
      <c r="B7" s="47" t="s">
        <v>7</v>
      </c>
      <c r="C7" s="1">
        <v>1</v>
      </c>
      <c r="D7" s="1">
        <v>101</v>
      </c>
      <c r="E7" s="1" t="s">
        <v>0</v>
      </c>
      <c r="F7" s="1">
        <v>102</v>
      </c>
      <c r="G7" s="52">
        <v>41288</v>
      </c>
      <c r="H7" s="3" t="s">
        <v>59</v>
      </c>
      <c r="I7">
        <v>3</v>
      </c>
      <c r="J7">
        <v>6</v>
      </c>
    </row>
    <row r="8" spans="1:10" x14ac:dyDescent="0.2">
      <c r="A8" s="67">
        <v>107</v>
      </c>
      <c r="B8" s="47" t="s">
        <v>6</v>
      </c>
      <c r="C8" s="1">
        <v>1</v>
      </c>
      <c r="D8" s="1">
        <v>101</v>
      </c>
      <c r="E8" s="1" t="s">
        <v>0</v>
      </c>
      <c r="F8" s="1">
        <v>101</v>
      </c>
      <c r="G8" s="52">
        <v>41413</v>
      </c>
      <c r="H8" s="3" t="s">
        <v>59</v>
      </c>
      <c r="I8">
        <v>3</v>
      </c>
      <c r="J8">
        <v>7</v>
      </c>
    </row>
    <row r="9" spans="1:10" x14ac:dyDescent="0.2">
      <c r="A9" s="67">
        <v>108</v>
      </c>
      <c r="B9" s="47" t="s">
        <v>8</v>
      </c>
      <c r="C9" s="1">
        <v>1</v>
      </c>
      <c r="D9" s="1">
        <v>101</v>
      </c>
      <c r="E9" s="1" t="s">
        <v>0</v>
      </c>
      <c r="F9" s="1">
        <v>103</v>
      </c>
      <c r="G9" s="52">
        <v>42256</v>
      </c>
      <c r="H9" s="3" t="s">
        <v>59</v>
      </c>
      <c r="I9">
        <v>3</v>
      </c>
      <c r="J9">
        <v>8</v>
      </c>
    </row>
    <row r="10" spans="1:10" x14ac:dyDescent="0.2">
      <c r="A10" s="67">
        <v>109</v>
      </c>
      <c r="B10" s="47" t="s">
        <v>9</v>
      </c>
      <c r="C10" s="1">
        <v>1</v>
      </c>
      <c r="D10" s="1">
        <v>101</v>
      </c>
      <c r="E10" s="1" t="s">
        <v>0</v>
      </c>
      <c r="F10" s="1">
        <v>102</v>
      </c>
      <c r="G10" s="52">
        <v>42729</v>
      </c>
      <c r="H10" s="3" t="s">
        <v>59</v>
      </c>
      <c r="I10">
        <v>2</v>
      </c>
      <c r="J10">
        <v>9</v>
      </c>
    </row>
    <row r="11" spans="1:10" x14ac:dyDescent="0.2">
      <c r="A11" s="67">
        <v>110</v>
      </c>
      <c r="B11" s="46" t="s">
        <v>10</v>
      </c>
      <c r="C11" s="1">
        <v>1</v>
      </c>
      <c r="D11" s="1">
        <v>101</v>
      </c>
      <c r="E11" s="1" t="s">
        <v>0</v>
      </c>
      <c r="F11" s="1">
        <v>101</v>
      </c>
      <c r="G11" s="54">
        <v>42297</v>
      </c>
      <c r="H11" s="3" t="s">
        <v>59</v>
      </c>
      <c r="I11">
        <v>5</v>
      </c>
      <c r="J11" s="2">
        <v>10</v>
      </c>
    </row>
    <row r="12" spans="1:10" x14ac:dyDescent="0.2">
      <c r="A12" s="67">
        <v>111</v>
      </c>
      <c r="B12" s="46" t="s">
        <v>11</v>
      </c>
      <c r="C12" s="1">
        <v>1</v>
      </c>
      <c r="D12" s="1">
        <v>101</v>
      </c>
      <c r="E12" s="1" t="s">
        <v>0</v>
      </c>
      <c r="F12" s="1">
        <v>101</v>
      </c>
      <c r="G12" s="54">
        <v>42408</v>
      </c>
      <c r="H12" s="3" t="s">
        <v>59</v>
      </c>
      <c r="I12">
        <v>8</v>
      </c>
      <c r="J12" s="2">
        <v>15</v>
      </c>
    </row>
    <row r="13" spans="1:10" ht="15" thickBot="1" x14ac:dyDescent="0.25">
      <c r="A13" s="68">
        <v>113</v>
      </c>
      <c r="B13" s="45" t="s">
        <v>12</v>
      </c>
      <c r="C13" s="1">
        <v>1</v>
      </c>
      <c r="D13" s="1">
        <v>101</v>
      </c>
      <c r="E13" s="1" t="s">
        <v>0</v>
      </c>
      <c r="F13" s="1">
        <v>101</v>
      </c>
      <c r="G13" s="55">
        <v>42994</v>
      </c>
      <c r="H13" s="3" t="s">
        <v>59</v>
      </c>
      <c r="I13">
        <v>7</v>
      </c>
      <c r="J13" s="2">
        <v>10</v>
      </c>
    </row>
    <row r="14" spans="1:10" x14ac:dyDescent="0.2">
      <c r="A14" s="69">
        <v>201</v>
      </c>
      <c r="B14" s="49" t="s">
        <v>13</v>
      </c>
      <c r="C14" s="1">
        <v>3</v>
      </c>
      <c r="D14" s="1">
        <v>103</v>
      </c>
      <c r="E14" s="1" t="s">
        <v>0</v>
      </c>
      <c r="F14" s="1">
        <v>20101</v>
      </c>
      <c r="G14" s="52">
        <v>37926</v>
      </c>
      <c r="H14" s="3" t="s">
        <v>60</v>
      </c>
      <c r="I14">
        <v>7</v>
      </c>
      <c r="J14">
        <v>11</v>
      </c>
    </row>
    <row r="15" spans="1:10" x14ac:dyDescent="0.2">
      <c r="A15" s="70">
        <v>202</v>
      </c>
      <c r="B15" s="50" t="s">
        <v>20</v>
      </c>
      <c r="C15" s="1">
        <v>3</v>
      </c>
      <c r="D15" s="1">
        <v>103</v>
      </c>
      <c r="E15" s="1" t="s">
        <v>0</v>
      </c>
      <c r="F15" s="1">
        <v>20103</v>
      </c>
      <c r="G15" s="52">
        <v>41288</v>
      </c>
      <c r="H15" s="3" t="s">
        <v>61</v>
      </c>
      <c r="I15">
        <v>2</v>
      </c>
      <c r="J15">
        <v>12</v>
      </c>
    </row>
    <row r="16" spans="1:10" x14ac:dyDescent="0.2">
      <c r="A16" s="71">
        <v>203</v>
      </c>
      <c r="B16" s="13" t="s">
        <v>16</v>
      </c>
      <c r="C16" s="1">
        <v>3</v>
      </c>
      <c r="D16" s="1">
        <v>103</v>
      </c>
      <c r="E16" s="1" t="s">
        <v>0</v>
      </c>
      <c r="F16" s="1">
        <v>20103</v>
      </c>
      <c r="G16" s="52">
        <v>39618</v>
      </c>
      <c r="H16" s="3" t="s">
        <v>62</v>
      </c>
      <c r="I16">
        <v>4</v>
      </c>
      <c r="J16">
        <v>12</v>
      </c>
    </row>
    <row r="17" spans="1:10" x14ac:dyDescent="0.2">
      <c r="A17" s="71">
        <v>204</v>
      </c>
      <c r="B17" s="13" t="s">
        <v>17</v>
      </c>
      <c r="C17" s="1">
        <v>3</v>
      </c>
      <c r="D17" s="1">
        <v>103</v>
      </c>
      <c r="E17" s="1" t="s">
        <v>0</v>
      </c>
      <c r="F17" s="1">
        <v>20102</v>
      </c>
      <c r="G17" s="52">
        <v>40481</v>
      </c>
      <c r="H17" s="3" t="s">
        <v>62</v>
      </c>
      <c r="I17">
        <v>2</v>
      </c>
      <c r="J17">
        <v>13</v>
      </c>
    </row>
    <row r="18" spans="1:10" x14ac:dyDescent="0.2">
      <c r="A18" s="71">
        <v>205</v>
      </c>
      <c r="B18" s="13" t="s">
        <v>14</v>
      </c>
      <c r="C18" s="1">
        <v>3</v>
      </c>
      <c r="D18" s="1">
        <v>103</v>
      </c>
      <c r="E18" s="1" t="s">
        <v>0</v>
      </c>
      <c r="F18" s="1">
        <v>20103</v>
      </c>
      <c r="G18" s="52">
        <v>41993</v>
      </c>
      <c r="H18" s="3" t="s">
        <v>63</v>
      </c>
      <c r="I18">
        <v>2</v>
      </c>
      <c r="J18">
        <v>12</v>
      </c>
    </row>
    <row r="19" spans="1:10" x14ac:dyDescent="0.2">
      <c r="A19" s="71">
        <v>206</v>
      </c>
      <c r="B19" s="13" t="s">
        <v>18</v>
      </c>
      <c r="C19" s="1">
        <v>3</v>
      </c>
      <c r="D19" s="1">
        <v>103</v>
      </c>
      <c r="E19" s="1" t="s">
        <v>0</v>
      </c>
      <c r="F19" s="1">
        <v>20102</v>
      </c>
      <c r="G19" s="52">
        <v>42278</v>
      </c>
      <c r="H19" s="3" t="s">
        <v>62</v>
      </c>
      <c r="I19">
        <v>2</v>
      </c>
      <c r="J19">
        <v>12</v>
      </c>
    </row>
    <row r="20" spans="1:10" x14ac:dyDescent="0.2">
      <c r="A20" s="71">
        <v>207</v>
      </c>
      <c r="B20" s="13" t="s">
        <v>19</v>
      </c>
      <c r="C20" s="1">
        <v>3</v>
      </c>
      <c r="D20" s="1">
        <v>103</v>
      </c>
      <c r="E20" s="1" t="s">
        <v>0</v>
      </c>
      <c r="F20" s="1">
        <v>20103</v>
      </c>
      <c r="G20" s="52">
        <v>41952</v>
      </c>
      <c r="H20" s="3" t="s">
        <v>64</v>
      </c>
      <c r="I20">
        <v>3</v>
      </c>
      <c r="J20">
        <v>14</v>
      </c>
    </row>
    <row r="21" spans="1:10" x14ac:dyDescent="0.2">
      <c r="A21" s="71">
        <v>208</v>
      </c>
      <c r="B21" s="13" t="s">
        <v>15</v>
      </c>
      <c r="C21" s="1">
        <v>3</v>
      </c>
      <c r="D21" s="1">
        <v>103</v>
      </c>
      <c r="E21" s="1" t="s">
        <v>0</v>
      </c>
      <c r="F21" s="1">
        <v>20101</v>
      </c>
      <c r="G21" s="52">
        <v>40751</v>
      </c>
      <c r="H21" s="3" t="s">
        <v>64</v>
      </c>
      <c r="I21">
        <v>6</v>
      </c>
      <c r="J21">
        <v>15</v>
      </c>
    </row>
    <row r="22" spans="1:10" x14ac:dyDescent="0.2">
      <c r="A22" s="72">
        <v>209</v>
      </c>
      <c r="B22" s="14" t="s">
        <v>21</v>
      </c>
      <c r="C22" s="1">
        <v>3</v>
      </c>
      <c r="D22" s="1">
        <v>103</v>
      </c>
      <c r="E22" s="1" t="s">
        <v>0</v>
      </c>
      <c r="F22" s="1">
        <v>20103</v>
      </c>
      <c r="G22" s="52">
        <v>41195</v>
      </c>
      <c r="H22" s="3" t="s">
        <v>64</v>
      </c>
      <c r="I22">
        <v>6</v>
      </c>
      <c r="J22">
        <v>15</v>
      </c>
    </row>
    <row r="23" spans="1:10" x14ac:dyDescent="0.2">
      <c r="A23" s="73">
        <v>212</v>
      </c>
      <c r="B23" s="14" t="s">
        <v>22</v>
      </c>
      <c r="C23" s="1">
        <v>3</v>
      </c>
      <c r="D23" s="1">
        <v>103</v>
      </c>
      <c r="E23" s="1" t="s">
        <v>0</v>
      </c>
      <c r="F23" s="1">
        <v>20103</v>
      </c>
      <c r="G23" s="54">
        <v>42526</v>
      </c>
      <c r="H23" s="3" t="s">
        <v>65</v>
      </c>
      <c r="I23" s="1">
        <v>2</v>
      </c>
      <c r="J23" s="1">
        <v>12</v>
      </c>
    </row>
    <row r="24" spans="1:10" x14ac:dyDescent="0.2">
      <c r="A24" s="73">
        <v>215</v>
      </c>
      <c r="B24" s="14" t="s">
        <v>23</v>
      </c>
      <c r="C24" s="1">
        <v>3</v>
      </c>
      <c r="D24" s="1">
        <v>103</v>
      </c>
      <c r="E24" s="1" t="s">
        <v>0</v>
      </c>
      <c r="F24" s="1">
        <v>20103</v>
      </c>
      <c r="G24" s="54">
        <v>42744</v>
      </c>
      <c r="H24" s="3" t="s">
        <v>67</v>
      </c>
      <c r="I24" s="1">
        <v>2</v>
      </c>
      <c r="J24" s="1">
        <v>12</v>
      </c>
    </row>
    <row r="25" spans="1:10" x14ac:dyDescent="0.2">
      <c r="A25" s="73">
        <v>216</v>
      </c>
      <c r="B25" s="14" t="s">
        <v>24</v>
      </c>
      <c r="C25" s="1">
        <v>3</v>
      </c>
      <c r="D25" s="1">
        <v>103</v>
      </c>
      <c r="E25" s="1" t="s">
        <v>0</v>
      </c>
      <c r="F25" s="1">
        <v>20103</v>
      </c>
      <c r="G25" s="54">
        <v>42856</v>
      </c>
      <c r="H25" s="3" t="s">
        <v>66</v>
      </c>
      <c r="I25" s="1">
        <v>2</v>
      </c>
      <c r="J25" s="1">
        <v>12</v>
      </c>
    </row>
    <row r="26" spans="1:10" ht="15" thickBot="1" x14ac:dyDescent="0.25">
      <c r="A26" s="74">
        <v>217</v>
      </c>
      <c r="B26" s="15" t="s">
        <v>25</v>
      </c>
      <c r="C26" s="1">
        <v>3</v>
      </c>
      <c r="D26" s="1">
        <v>103</v>
      </c>
      <c r="E26" s="1" t="s">
        <v>0</v>
      </c>
      <c r="F26" s="1">
        <v>20103</v>
      </c>
      <c r="G26" s="56">
        <v>42938</v>
      </c>
      <c r="H26" s="3" t="s">
        <v>68</v>
      </c>
      <c r="I26" s="1">
        <v>2</v>
      </c>
      <c r="J26" s="1">
        <v>12</v>
      </c>
    </row>
    <row r="27" spans="1:10" s="48" customFormat="1" x14ac:dyDescent="0.2">
      <c r="A27" s="75">
        <v>301</v>
      </c>
      <c r="B27" s="51" t="s">
        <v>33</v>
      </c>
      <c r="C27" s="48">
        <v>2</v>
      </c>
      <c r="D27" s="48">
        <v>102</v>
      </c>
      <c r="E27" s="48" t="s">
        <v>0</v>
      </c>
      <c r="F27" s="48">
        <v>20202</v>
      </c>
      <c r="G27" s="52">
        <v>30133</v>
      </c>
      <c r="H27" s="53" t="s">
        <v>69</v>
      </c>
      <c r="I27" s="48">
        <v>7</v>
      </c>
      <c r="J27" s="48">
        <v>16</v>
      </c>
    </row>
    <row r="28" spans="1:10" x14ac:dyDescent="0.2">
      <c r="A28" s="71">
        <v>302</v>
      </c>
      <c r="B28" s="13" t="s">
        <v>40</v>
      </c>
      <c r="C28" s="1">
        <v>2</v>
      </c>
      <c r="D28" s="1">
        <v>102</v>
      </c>
      <c r="E28" s="1" t="s">
        <v>0</v>
      </c>
      <c r="F28" s="48">
        <v>20202</v>
      </c>
      <c r="G28" s="52">
        <v>37926</v>
      </c>
      <c r="H28" s="53" t="s">
        <v>69</v>
      </c>
      <c r="I28">
        <v>7</v>
      </c>
      <c r="J28">
        <v>13</v>
      </c>
    </row>
    <row r="29" spans="1:10" x14ac:dyDescent="0.2">
      <c r="A29" s="71">
        <v>303</v>
      </c>
      <c r="B29" s="13" t="s">
        <v>39</v>
      </c>
      <c r="C29" s="1">
        <v>2</v>
      </c>
      <c r="D29" s="1">
        <v>102</v>
      </c>
      <c r="E29" s="1" t="s">
        <v>0</v>
      </c>
      <c r="F29" s="48">
        <v>20202</v>
      </c>
      <c r="G29" s="52">
        <v>38410</v>
      </c>
      <c r="H29" s="53" t="s">
        <v>69</v>
      </c>
      <c r="I29">
        <v>7</v>
      </c>
      <c r="J29">
        <v>17</v>
      </c>
    </row>
    <row r="30" spans="1:10" x14ac:dyDescent="0.2">
      <c r="A30" s="71">
        <v>305</v>
      </c>
      <c r="B30" s="13" t="s">
        <v>42</v>
      </c>
      <c r="C30" s="1">
        <v>2</v>
      </c>
      <c r="D30" s="1">
        <v>102</v>
      </c>
      <c r="E30" s="1" t="s">
        <v>0</v>
      </c>
      <c r="F30" s="48">
        <v>20202</v>
      </c>
      <c r="G30" s="52">
        <v>40575</v>
      </c>
      <c r="H30" s="53" t="s">
        <v>69</v>
      </c>
      <c r="I30">
        <v>7</v>
      </c>
      <c r="J30">
        <v>17</v>
      </c>
    </row>
    <row r="31" spans="1:10" x14ac:dyDescent="0.2">
      <c r="A31" s="76">
        <v>307</v>
      </c>
      <c r="B31" s="26" t="s">
        <v>26</v>
      </c>
      <c r="C31" s="1">
        <v>2</v>
      </c>
      <c r="D31" s="1">
        <v>102</v>
      </c>
      <c r="E31" s="1" t="s">
        <v>0</v>
      </c>
      <c r="F31" s="48">
        <v>20202</v>
      </c>
      <c r="G31" s="52">
        <v>36492</v>
      </c>
      <c r="H31" s="53" t="s">
        <v>69</v>
      </c>
      <c r="I31">
        <v>4</v>
      </c>
      <c r="J31">
        <v>17</v>
      </c>
    </row>
    <row r="32" spans="1:10" x14ac:dyDescent="0.2">
      <c r="A32" s="71">
        <v>308</v>
      </c>
      <c r="B32" s="13" t="s">
        <v>32</v>
      </c>
      <c r="C32" s="1">
        <v>2</v>
      </c>
      <c r="D32" s="1">
        <v>102</v>
      </c>
      <c r="E32" s="1" t="s">
        <v>0</v>
      </c>
      <c r="F32" s="48">
        <v>20202</v>
      </c>
      <c r="G32" s="52">
        <v>42297</v>
      </c>
      <c r="H32" s="53" t="s">
        <v>69</v>
      </c>
      <c r="I32">
        <v>5</v>
      </c>
      <c r="J32">
        <v>17</v>
      </c>
    </row>
    <row r="33" spans="1:10" x14ac:dyDescent="0.2">
      <c r="A33" s="71">
        <v>309</v>
      </c>
      <c r="B33" s="13" t="s">
        <v>29</v>
      </c>
      <c r="C33" s="1">
        <v>2</v>
      </c>
      <c r="D33" s="1">
        <v>102</v>
      </c>
      <c r="E33" s="1" t="s">
        <v>0</v>
      </c>
      <c r="F33" s="48">
        <v>20202</v>
      </c>
      <c r="G33" s="52">
        <v>42471</v>
      </c>
      <c r="H33" s="53" t="s">
        <v>69</v>
      </c>
      <c r="I33" s="1">
        <v>7</v>
      </c>
      <c r="J33">
        <v>17</v>
      </c>
    </row>
    <row r="34" spans="1:10" x14ac:dyDescent="0.2">
      <c r="A34" s="71">
        <v>310</v>
      </c>
      <c r="B34" s="13" t="s">
        <v>41</v>
      </c>
      <c r="C34" s="1">
        <v>2</v>
      </c>
      <c r="D34" s="1">
        <v>102</v>
      </c>
      <c r="E34" s="1" t="s">
        <v>0</v>
      </c>
      <c r="F34" s="48">
        <v>20202</v>
      </c>
      <c r="G34" s="57">
        <v>42471</v>
      </c>
      <c r="H34" s="53" t="s">
        <v>69</v>
      </c>
      <c r="I34" s="1">
        <v>7</v>
      </c>
      <c r="J34">
        <v>18</v>
      </c>
    </row>
    <row r="35" spans="1:10" x14ac:dyDescent="0.2">
      <c r="A35" s="71">
        <v>311</v>
      </c>
      <c r="B35" s="13" t="s">
        <v>28</v>
      </c>
      <c r="C35" s="1">
        <v>2</v>
      </c>
      <c r="D35" s="1">
        <v>102</v>
      </c>
      <c r="E35" s="1" t="s">
        <v>0</v>
      </c>
      <c r="F35" s="48">
        <v>20202</v>
      </c>
      <c r="G35" s="57">
        <v>42483</v>
      </c>
      <c r="H35" s="53" t="s">
        <v>69</v>
      </c>
      <c r="I35" s="1">
        <v>5</v>
      </c>
      <c r="J35">
        <v>17</v>
      </c>
    </row>
    <row r="36" spans="1:10" x14ac:dyDescent="0.2">
      <c r="A36" s="71">
        <v>312</v>
      </c>
      <c r="B36" s="13" t="s">
        <v>31</v>
      </c>
      <c r="C36" s="1">
        <v>2</v>
      </c>
      <c r="D36" s="1">
        <v>102</v>
      </c>
      <c r="E36" s="1" t="s">
        <v>0</v>
      </c>
      <c r="F36" s="48">
        <v>20202</v>
      </c>
      <c r="G36" s="57">
        <v>42483</v>
      </c>
      <c r="H36" s="53" t="s">
        <v>69</v>
      </c>
      <c r="I36" s="1">
        <v>5</v>
      </c>
      <c r="J36">
        <v>17</v>
      </c>
    </row>
    <row r="37" spans="1:10" x14ac:dyDescent="0.2">
      <c r="A37" s="77">
        <v>314</v>
      </c>
      <c r="B37" s="29" t="s">
        <v>36</v>
      </c>
      <c r="C37" s="1">
        <v>2</v>
      </c>
      <c r="D37" s="1">
        <v>102</v>
      </c>
      <c r="E37" s="1" t="s">
        <v>0</v>
      </c>
      <c r="F37" s="48">
        <v>20202</v>
      </c>
      <c r="G37" s="58">
        <v>42506</v>
      </c>
      <c r="H37" s="53" t="s">
        <v>69</v>
      </c>
      <c r="I37" s="1">
        <v>2</v>
      </c>
      <c r="J37">
        <v>18</v>
      </c>
    </row>
    <row r="38" spans="1:10" x14ac:dyDescent="0.2">
      <c r="A38" s="77">
        <v>315</v>
      </c>
      <c r="B38" s="29" t="s">
        <v>34</v>
      </c>
      <c r="C38" s="1">
        <v>2</v>
      </c>
      <c r="D38" s="1">
        <v>102</v>
      </c>
      <c r="E38" s="1" t="s">
        <v>0</v>
      </c>
      <c r="F38" s="48">
        <v>20202</v>
      </c>
      <c r="G38" s="58">
        <v>42497</v>
      </c>
      <c r="H38" s="53" t="s">
        <v>69</v>
      </c>
      <c r="I38" s="1">
        <v>7</v>
      </c>
      <c r="J38">
        <v>17</v>
      </c>
    </row>
    <row r="39" spans="1:10" x14ac:dyDescent="0.2">
      <c r="A39" s="71">
        <v>316</v>
      </c>
      <c r="B39" s="13" t="s">
        <v>30</v>
      </c>
      <c r="C39" s="1">
        <v>2</v>
      </c>
      <c r="D39" s="1">
        <v>102</v>
      </c>
      <c r="E39" s="1" t="s">
        <v>0</v>
      </c>
      <c r="F39" s="48">
        <v>20202</v>
      </c>
      <c r="G39" s="57">
        <v>42497</v>
      </c>
      <c r="H39" s="53" t="s">
        <v>69</v>
      </c>
      <c r="I39" s="1">
        <v>7</v>
      </c>
      <c r="J39">
        <v>17</v>
      </c>
    </row>
    <row r="40" spans="1:10" x14ac:dyDescent="0.2">
      <c r="A40" s="71">
        <v>317</v>
      </c>
      <c r="B40" s="13" t="s">
        <v>27</v>
      </c>
      <c r="C40" s="1">
        <v>2</v>
      </c>
      <c r="D40" s="1">
        <v>102</v>
      </c>
      <c r="E40" s="1" t="s">
        <v>0</v>
      </c>
      <c r="F40" s="48">
        <v>20202</v>
      </c>
      <c r="G40" s="57">
        <v>42497</v>
      </c>
      <c r="H40" s="53" t="s">
        <v>69</v>
      </c>
      <c r="I40" s="1">
        <v>7</v>
      </c>
      <c r="J40">
        <v>17</v>
      </c>
    </row>
    <row r="41" spans="1:10" x14ac:dyDescent="0.2">
      <c r="A41" s="71">
        <v>319</v>
      </c>
      <c r="B41" s="13" t="s">
        <v>35</v>
      </c>
      <c r="C41" s="1">
        <v>2</v>
      </c>
      <c r="D41" s="1">
        <v>102</v>
      </c>
      <c r="E41" s="1" t="s">
        <v>0</v>
      </c>
      <c r="F41" s="48">
        <v>20202</v>
      </c>
      <c r="G41" s="57">
        <v>42621</v>
      </c>
      <c r="H41" s="53" t="s">
        <v>69</v>
      </c>
      <c r="I41" s="1">
        <v>7</v>
      </c>
      <c r="J41">
        <v>18</v>
      </c>
    </row>
    <row r="42" spans="1:10" x14ac:dyDescent="0.2">
      <c r="A42" s="71">
        <v>320</v>
      </c>
      <c r="B42" s="13" t="s">
        <v>38</v>
      </c>
      <c r="C42" s="1">
        <v>2</v>
      </c>
      <c r="D42" s="1">
        <v>102</v>
      </c>
      <c r="E42" s="1" t="s">
        <v>0</v>
      </c>
      <c r="F42" s="48">
        <v>20202</v>
      </c>
      <c r="G42" s="57">
        <v>42625</v>
      </c>
      <c r="H42" s="53" t="s">
        <v>69</v>
      </c>
      <c r="I42" s="1">
        <v>7</v>
      </c>
      <c r="J42">
        <v>17</v>
      </c>
    </row>
    <row r="43" spans="1:10" x14ac:dyDescent="0.2">
      <c r="A43" s="71">
        <v>322</v>
      </c>
      <c r="B43" s="13" t="s">
        <v>37</v>
      </c>
      <c r="C43" s="1">
        <v>2</v>
      </c>
      <c r="D43" s="1">
        <v>102</v>
      </c>
      <c r="E43" s="1" t="s">
        <v>0</v>
      </c>
      <c r="F43" s="48">
        <v>20202</v>
      </c>
      <c r="G43" s="57">
        <v>42536</v>
      </c>
      <c r="H43" s="53" t="s">
        <v>69</v>
      </c>
      <c r="I43" s="1">
        <v>8</v>
      </c>
      <c r="J43">
        <v>15</v>
      </c>
    </row>
    <row r="44" spans="1:10" x14ac:dyDescent="0.2">
      <c r="A44" s="71">
        <v>324</v>
      </c>
      <c r="B44" s="13" t="s">
        <v>44</v>
      </c>
      <c r="C44" s="1">
        <v>2</v>
      </c>
      <c r="D44" s="1">
        <v>102</v>
      </c>
      <c r="E44" s="1" t="s">
        <v>0</v>
      </c>
      <c r="F44" s="48">
        <v>20202</v>
      </c>
      <c r="G44" s="57">
        <v>42751</v>
      </c>
      <c r="H44" s="53" t="s">
        <v>69</v>
      </c>
      <c r="I44" s="1">
        <v>7</v>
      </c>
      <c r="J44">
        <v>17</v>
      </c>
    </row>
    <row r="45" spans="1:10" x14ac:dyDescent="0.2">
      <c r="A45" s="71">
        <v>325</v>
      </c>
      <c r="B45" s="13" t="s">
        <v>43</v>
      </c>
      <c r="C45" s="1">
        <v>2</v>
      </c>
      <c r="D45" s="1">
        <v>102</v>
      </c>
      <c r="E45" s="1" t="s">
        <v>0</v>
      </c>
      <c r="F45" s="48">
        <v>20202</v>
      </c>
      <c r="G45" s="57">
        <v>42921</v>
      </c>
      <c r="H45" s="53" t="s">
        <v>69</v>
      </c>
      <c r="I45" s="1">
        <v>7</v>
      </c>
      <c r="J45">
        <v>18</v>
      </c>
    </row>
    <row r="46" spans="1:10" s="5" customFormat="1" ht="15" thickBot="1" x14ac:dyDescent="0.25">
      <c r="A46" s="78">
        <v>326</v>
      </c>
      <c r="B46" s="15" t="s">
        <v>45</v>
      </c>
      <c r="C46" s="44">
        <v>2</v>
      </c>
      <c r="D46" s="44">
        <v>102</v>
      </c>
      <c r="E46" s="44" t="s">
        <v>0</v>
      </c>
      <c r="F46" s="64">
        <v>20202</v>
      </c>
      <c r="G46" s="55">
        <v>42954</v>
      </c>
      <c r="H46" s="65" t="s">
        <v>69</v>
      </c>
      <c r="I46" s="44">
        <v>2</v>
      </c>
      <c r="J46" s="5">
        <v>18</v>
      </c>
    </row>
    <row r="47" spans="1:10" x14ac:dyDescent="0.2">
      <c r="G47" s="52"/>
    </row>
    <row r="48" spans="1:10" x14ac:dyDescent="0.2">
      <c r="G48" s="52"/>
    </row>
    <row r="49" spans="7:7" x14ac:dyDescent="0.2">
      <c r="G49" s="52"/>
    </row>
    <row r="50" spans="7:7" x14ac:dyDescent="0.2">
      <c r="G50" s="52"/>
    </row>
    <row r="51" spans="7:7" x14ac:dyDescent="0.2">
      <c r="G51" s="52"/>
    </row>
    <row r="52" spans="7:7" x14ac:dyDescent="0.2">
      <c r="G52" s="52"/>
    </row>
    <row r="53" spans="7:7" x14ac:dyDescent="0.2">
      <c r="G53" s="52"/>
    </row>
    <row r="54" spans="7:7" x14ac:dyDescent="0.2">
      <c r="G54" s="52"/>
    </row>
    <row r="55" spans="7:7" x14ac:dyDescent="0.2">
      <c r="G55" s="52"/>
    </row>
    <row r="56" spans="7:7" x14ac:dyDescent="0.2">
      <c r="G56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vacation</vt:lpstr>
      <vt:lpstr>job . N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yahiya</dc:creator>
  <cp:lastModifiedBy>Yahya</cp:lastModifiedBy>
  <dcterms:created xsi:type="dcterms:W3CDTF">2015-12-13T09:54:36Z</dcterms:created>
  <dcterms:modified xsi:type="dcterms:W3CDTF">2017-12-20T06:05:50Z</dcterms:modified>
</cp:coreProperties>
</file>